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February 2018\"/>
    </mc:Choice>
  </mc:AlternateContent>
  <bookViews>
    <workbookView xWindow="0" yWindow="0" windowWidth="21600" windowHeight="11025" activeTab="3"/>
  </bookViews>
  <sheets>
    <sheet name="BIOCHEM" sheetId="1" r:id="rId1"/>
    <sheet name="COMMUNITY" sheetId="2" r:id="rId2"/>
    <sheet name="anatomy" sheetId="3" r:id="rId3"/>
    <sheet name="PHYSIOLOGY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4" l="1"/>
  <c r="E108" i="4"/>
  <c r="G107" i="4"/>
  <c r="E107" i="4"/>
  <c r="G106" i="4"/>
  <c r="E106" i="4"/>
  <c r="G105" i="4"/>
  <c r="E105" i="4"/>
  <c r="G104" i="4"/>
  <c r="E104" i="4"/>
  <c r="G103" i="4"/>
  <c r="E103" i="4"/>
  <c r="G102" i="4"/>
  <c r="E102" i="4"/>
  <c r="G101" i="4"/>
  <c r="E101" i="4"/>
  <c r="G100" i="4"/>
  <c r="E100" i="4"/>
  <c r="G99" i="4"/>
  <c r="E99" i="4"/>
  <c r="G98" i="4"/>
  <c r="E98" i="4"/>
  <c r="G97" i="4"/>
  <c r="E97" i="4"/>
  <c r="G96" i="4"/>
  <c r="E96" i="4"/>
  <c r="G95" i="4"/>
  <c r="E95" i="4"/>
  <c r="G94" i="4"/>
  <c r="E94" i="4"/>
  <c r="G93" i="4"/>
  <c r="E93" i="4"/>
  <c r="G92" i="4"/>
  <c r="E92" i="4"/>
  <c r="G91" i="4"/>
  <c r="E91" i="4"/>
  <c r="G90" i="4"/>
  <c r="E90" i="4"/>
  <c r="G89" i="4"/>
  <c r="E89" i="4"/>
  <c r="G88" i="4"/>
  <c r="E88" i="4"/>
  <c r="G87" i="4"/>
  <c r="E87" i="4"/>
  <c r="G86" i="4"/>
  <c r="E86" i="4"/>
  <c r="G85" i="4"/>
  <c r="E85" i="4"/>
  <c r="G84" i="4"/>
  <c r="E84" i="4"/>
  <c r="G83" i="4"/>
  <c r="E83" i="4"/>
  <c r="G82" i="4"/>
  <c r="E82" i="4"/>
  <c r="G81" i="4"/>
  <c r="E81" i="4"/>
  <c r="G80" i="4"/>
  <c r="E80" i="4"/>
  <c r="G79" i="4"/>
  <c r="E79" i="4"/>
  <c r="G78" i="4"/>
  <c r="E78" i="4"/>
  <c r="G77" i="4"/>
  <c r="E77" i="4"/>
  <c r="G76" i="4"/>
  <c r="E76" i="4"/>
  <c r="G75" i="4"/>
  <c r="E75" i="4"/>
  <c r="G74" i="4"/>
  <c r="E74" i="4"/>
  <c r="G73" i="4"/>
  <c r="E73" i="4"/>
  <c r="G72" i="4"/>
  <c r="E72" i="4"/>
  <c r="G71" i="4"/>
  <c r="E71" i="4"/>
  <c r="G70" i="4"/>
  <c r="E70" i="4"/>
  <c r="G69" i="4"/>
  <c r="E69" i="4"/>
  <c r="G68" i="4"/>
  <c r="E68" i="4"/>
  <c r="G67" i="4"/>
  <c r="E67" i="4"/>
  <c r="G66" i="4"/>
  <c r="E66" i="4"/>
  <c r="G65" i="4"/>
  <c r="E65" i="4"/>
  <c r="G64" i="4"/>
  <c r="E64" i="4"/>
  <c r="G63" i="4"/>
  <c r="E63" i="4"/>
  <c r="G62" i="4"/>
  <c r="E62" i="4"/>
  <c r="G61" i="4"/>
  <c r="E61" i="4"/>
  <c r="G60" i="4"/>
  <c r="E60" i="4"/>
  <c r="G59" i="4"/>
  <c r="E59" i="4"/>
  <c r="G58" i="4"/>
  <c r="E58" i="4"/>
  <c r="G57" i="4"/>
  <c r="E57" i="4"/>
  <c r="G56" i="4"/>
  <c r="E56" i="4"/>
  <c r="G55" i="4"/>
  <c r="E55" i="4"/>
  <c r="G52" i="4"/>
  <c r="E52" i="4"/>
  <c r="G51" i="4"/>
  <c r="E51" i="4"/>
  <c r="G50" i="4"/>
  <c r="E50" i="4"/>
  <c r="G49" i="4"/>
  <c r="E49" i="4"/>
  <c r="G48" i="4"/>
  <c r="E48" i="4"/>
  <c r="G47" i="4"/>
  <c r="E47" i="4"/>
  <c r="G46" i="4"/>
  <c r="E46" i="4"/>
  <c r="G45" i="4"/>
  <c r="E45" i="4"/>
  <c r="G44" i="4"/>
  <c r="E44" i="4"/>
  <c r="G43" i="4"/>
  <c r="E43" i="4"/>
  <c r="G42" i="4"/>
  <c r="E42" i="4"/>
  <c r="G41" i="4"/>
  <c r="E41" i="4"/>
  <c r="G40" i="4"/>
  <c r="E40" i="4"/>
  <c r="G39" i="4"/>
  <c r="E39" i="4"/>
  <c r="G38" i="4"/>
  <c r="E38" i="4"/>
  <c r="G37" i="4"/>
  <c r="E37" i="4"/>
  <c r="G36" i="4"/>
  <c r="E36" i="4"/>
  <c r="G35" i="4"/>
  <c r="E35" i="4"/>
  <c r="G34" i="4"/>
  <c r="E34" i="4"/>
  <c r="G33" i="4"/>
  <c r="E33" i="4"/>
  <c r="G32" i="4"/>
  <c r="E32" i="4"/>
  <c r="G31" i="4"/>
  <c r="E31" i="4"/>
  <c r="G30" i="4"/>
  <c r="E30" i="4"/>
  <c r="G29" i="4"/>
  <c r="E29" i="4"/>
  <c r="G28" i="4"/>
  <c r="E28" i="4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H104" i="3" l="1"/>
  <c r="D104" i="3"/>
  <c r="C104" i="3"/>
  <c r="D100" i="3"/>
  <c r="C100" i="3"/>
  <c r="D96" i="3"/>
  <c r="C96" i="3"/>
  <c r="D87" i="3"/>
  <c r="D85" i="3"/>
  <c r="C85" i="3"/>
  <c r="D84" i="3"/>
  <c r="C84" i="3"/>
  <c r="D82" i="3"/>
  <c r="C82" i="3"/>
  <c r="D81" i="3"/>
  <c r="C81" i="3"/>
  <c r="D80" i="3"/>
  <c r="C80" i="3"/>
  <c r="D76" i="3"/>
  <c r="C76" i="3"/>
  <c r="D75" i="3"/>
  <c r="C75" i="3"/>
  <c r="D74" i="3"/>
  <c r="C74" i="3"/>
  <c r="F73" i="3"/>
  <c r="D70" i="3"/>
  <c r="C70" i="3"/>
  <c r="D69" i="3"/>
  <c r="C69" i="3"/>
  <c r="D67" i="3"/>
  <c r="C67" i="3"/>
  <c r="D66" i="3"/>
  <c r="C66" i="3"/>
  <c r="D60" i="3"/>
  <c r="C60" i="3"/>
  <c r="D48" i="3"/>
  <c r="C48" i="3"/>
  <c r="H46" i="3"/>
  <c r="D46" i="3"/>
  <c r="C46" i="3"/>
  <c r="D44" i="3"/>
  <c r="C44" i="3"/>
  <c r="D41" i="3"/>
  <c r="C41" i="3"/>
  <c r="H38" i="3"/>
  <c r="D38" i="3"/>
  <c r="C38" i="3"/>
  <c r="D35" i="3"/>
  <c r="C35" i="3"/>
  <c r="D32" i="3"/>
  <c r="C32" i="3"/>
  <c r="D31" i="3"/>
  <c r="C31" i="3"/>
  <c r="D29" i="3"/>
  <c r="H28" i="3"/>
  <c r="D28" i="3"/>
  <c r="C28" i="3"/>
  <c r="D27" i="3"/>
  <c r="C27" i="3"/>
  <c r="D26" i="3"/>
  <c r="C26" i="3"/>
  <c r="H22" i="3"/>
  <c r="D22" i="3"/>
  <c r="C22" i="3"/>
  <c r="D21" i="3"/>
  <c r="D20" i="3"/>
  <c r="C20" i="3"/>
  <c r="H18" i="3"/>
  <c r="H17" i="3"/>
  <c r="F14" i="3"/>
  <c r="F9" i="3"/>
  <c r="D9" i="3"/>
  <c r="D8" i="3"/>
  <c r="C8" i="3"/>
  <c r="F7" i="3"/>
  <c r="H6" i="3"/>
  <c r="D6" i="3"/>
  <c r="C6" i="3"/>
  <c r="H5" i="3"/>
  <c r="D5" i="3"/>
  <c r="C5" i="3"/>
  <c r="F104" i="1" l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</calcChain>
</file>

<file path=xl/sharedStrings.xml><?xml version="1.0" encoding="utf-8"?>
<sst xmlns="http://schemas.openxmlformats.org/spreadsheetml/2006/main" count="657" uniqueCount="256">
  <si>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01/02/2018 TO 28/02/2018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</si>
  <si>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</si>
  <si>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</si>
  <si>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THEORY TOTAL  (21 HRS)</t>
  </si>
  <si>
    <t>PERCE-NTAGE</t>
  </si>
  <si>
    <t>PRACTI-CALS TOTAL  (A Batch - 8 HRS., B - 8 hrs, C -  8 hrs,  D - 8 hrs)</t>
  </si>
  <si>
    <t>PERCEN-TAGE</t>
  </si>
  <si>
    <t>1/17</t>
  </si>
  <si>
    <t>ABIN AC</t>
  </si>
  <si>
    <t>2/17</t>
  </si>
  <si>
    <t xml:space="preserve">ABY ANTO </t>
  </si>
  <si>
    <t>3/17</t>
  </si>
  <si>
    <t>AIWA SABU</t>
  </si>
  <si>
    <t>4/17</t>
  </si>
  <si>
    <t>AJAY N</t>
  </si>
  <si>
    <t>5/17</t>
  </si>
  <si>
    <t>ALEENA BIJU</t>
  </si>
  <si>
    <t>6/17</t>
  </si>
  <si>
    <t>ALENA T ABRAHAM</t>
  </si>
  <si>
    <t>7/17</t>
  </si>
  <si>
    <t>ALWIN GEORGE JOHNSON</t>
  </si>
  <si>
    <t>8/17</t>
  </si>
  <si>
    <t>AMALA MARIA SAJI</t>
  </si>
  <si>
    <t>9/17</t>
  </si>
  <si>
    <t>ANGEL MARIAM SOLOMON</t>
  </si>
  <si>
    <t>10/17</t>
  </si>
  <si>
    <t xml:space="preserve">ANJU THOMAS </t>
  </si>
  <si>
    <t>11/17</t>
  </si>
  <si>
    <t>ANJUSHA JOSEPH VT</t>
  </si>
  <si>
    <t>12/17</t>
  </si>
  <si>
    <t>ANN ELIZABETH SIBICHEN</t>
  </si>
  <si>
    <t>13/17</t>
  </si>
  <si>
    <t>ANN MARIA BINU</t>
  </si>
  <si>
    <t>14/17</t>
  </si>
  <si>
    <t>ANNA JUVAN</t>
  </si>
  <si>
    <t>15/17</t>
  </si>
  <si>
    <t>ANNA MARIA REJI</t>
  </si>
  <si>
    <t>16/17</t>
  </si>
  <si>
    <t>ANNA MATHEW</t>
  </si>
  <si>
    <t>17/17</t>
  </si>
  <si>
    <t>ANNA ROSE SOJAN</t>
  </si>
  <si>
    <t>18/17</t>
  </si>
  <si>
    <t>ANSON JUBY</t>
  </si>
  <si>
    <t>19/17</t>
  </si>
  <si>
    <t>ANUPAMA S P</t>
  </si>
  <si>
    <t>20/17</t>
  </si>
  <si>
    <t xml:space="preserve">ARCHA A R </t>
  </si>
  <si>
    <t>21/17</t>
  </si>
  <si>
    <t>ARJUN MURALI</t>
  </si>
  <si>
    <t>22/17</t>
  </si>
  <si>
    <t>ARUN VARGHESE</t>
  </si>
  <si>
    <t>23/17</t>
  </si>
  <si>
    <t>ASHISH JOHNY THOMAS</t>
  </si>
  <si>
    <t>24/17</t>
  </si>
  <si>
    <t>ASHNI S JOSE</t>
  </si>
  <si>
    <t>25/17</t>
  </si>
  <si>
    <t xml:space="preserve">ASIF HARIS </t>
  </si>
  <si>
    <t>26/17</t>
  </si>
  <si>
    <t>CHAITHRA P</t>
  </si>
  <si>
    <t>27/17</t>
  </si>
  <si>
    <t>CYNTHIA MARIAM GEORGE</t>
  </si>
  <si>
    <t>28/17</t>
  </si>
  <si>
    <t>EDWIN PAUL</t>
  </si>
  <si>
    <t>29/17</t>
  </si>
  <si>
    <t>EVELYN BIJU GEORGE</t>
  </si>
  <si>
    <t>30/17</t>
  </si>
  <si>
    <t>GAYATRI J KUNCHATTU</t>
  </si>
  <si>
    <t>31/17</t>
  </si>
  <si>
    <t>GOKUL M</t>
  </si>
  <si>
    <t>32/17</t>
  </si>
  <si>
    <t>GOPIKA DILEEPKUMAR</t>
  </si>
  <si>
    <t>33/17</t>
  </si>
  <si>
    <t>GOWRI RATISH</t>
  </si>
  <si>
    <t>34/17</t>
  </si>
  <si>
    <t>GREESHMA H G</t>
  </si>
  <si>
    <t>35/17</t>
  </si>
  <si>
    <t>HARSHA SURESH MATHEW</t>
  </si>
  <si>
    <t>36/17</t>
  </si>
  <si>
    <t>HRIDYA JOHNY</t>
  </si>
  <si>
    <t>37/17</t>
  </si>
  <si>
    <t xml:space="preserve">IRENE ANN </t>
  </si>
  <si>
    <t>38/17</t>
  </si>
  <si>
    <t>IRENE MARY JACOB</t>
  </si>
  <si>
    <t>39/17</t>
  </si>
  <si>
    <t>JAMIE ANN VARGHESE</t>
  </si>
  <si>
    <t>40/17</t>
  </si>
  <si>
    <t>JEBIN JOSEPH</t>
  </si>
  <si>
    <t>41/17</t>
  </si>
  <si>
    <t>JEEVAN GEORGE</t>
  </si>
  <si>
    <t>42/17</t>
  </si>
  <si>
    <t>JERRY JOHN MATHEW</t>
  </si>
  <si>
    <t>43/17</t>
  </si>
  <si>
    <t>JOBIL C GEORGE</t>
  </si>
  <si>
    <t>44/17</t>
  </si>
  <si>
    <t>JOE ABRAHAM</t>
  </si>
  <si>
    <t>45/17</t>
  </si>
  <si>
    <t>JOEL C GEORGE</t>
  </si>
  <si>
    <t>46/17</t>
  </si>
  <si>
    <t>JOEL KURIAN JOSEPH</t>
  </si>
  <si>
    <t>47/17</t>
  </si>
  <si>
    <t>JOSEPH FRANCIS</t>
  </si>
  <si>
    <t>48/17</t>
  </si>
  <si>
    <t>JOSEPH M POTHANIKAT</t>
  </si>
  <si>
    <t>49/17</t>
  </si>
  <si>
    <t>JUBIN JOSE</t>
  </si>
  <si>
    <t>50/17</t>
  </si>
  <si>
    <t>JYOTHIR MARY CHARLY</t>
  </si>
  <si>
    <t>51/17</t>
  </si>
  <si>
    <t>LIYA JOHNY</t>
  </si>
  <si>
    <t>52/17</t>
  </si>
  <si>
    <t>LIYA SUSSAN THOMAS</t>
  </si>
  <si>
    <t>53/17</t>
  </si>
  <si>
    <t>MALAVIKA SANTHOSH</t>
  </si>
  <si>
    <t>54/17</t>
  </si>
  <si>
    <t>MANASI</t>
  </si>
  <si>
    <t>55/17</t>
  </si>
  <si>
    <t>MARIA NIDHI JOSEPH</t>
  </si>
  <si>
    <t>56/17</t>
  </si>
  <si>
    <t>MATHEW ANIL CHEMPAKASSERIL</t>
  </si>
  <si>
    <t>57/17</t>
  </si>
  <si>
    <t>MEDHA VIJAYAKUMAR</t>
  </si>
  <si>
    <t>58/17</t>
  </si>
  <si>
    <t>MEERA JAYACHANDRAN</t>
  </si>
  <si>
    <t>59/17</t>
  </si>
  <si>
    <t>MERIN G SHIBU</t>
  </si>
  <si>
    <t>60/17</t>
  </si>
  <si>
    <t>MOHAMMED FAJAR AL SADIQ</t>
  </si>
  <si>
    <t>61/17</t>
  </si>
  <si>
    <t>NAMITHA RAJU</t>
  </si>
  <si>
    <t>62/17</t>
  </si>
  <si>
    <t>NAOMI JOJI KURIAN</t>
  </si>
  <si>
    <t>63/17</t>
  </si>
  <si>
    <t>NAVANEETH KRISHNA A</t>
  </si>
  <si>
    <t>64/17</t>
  </si>
  <si>
    <t>NEERAJA K SURESH</t>
  </si>
  <si>
    <t>65/17</t>
  </si>
  <si>
    <t>NEETHAL MARIA STEEPHEN</t>
  </si>
  <si>
    <t>66/17</t>
  </si>
  <si>
    <t>NIKHIL T ANIL</t>
  </si>
  <si>
    <t>67/17</t>
  </si>
  <si>
    <t>NIKHIL V PAULSON</t>
  </si>
  <si>
    <t>68/17</t>
  </si>
  <si>
    <t>NIVA JOY</t>
  </si>
  <si>
    <t>69/17</t>
  </si>
  <si>
    <t xml:space="preserve">POOJA LEKSHMI S </t>
  </si>
  <si>
    <t>70/17</t>
  </si>
  <si>
    <t>PRANATHI AJAYAN</t>
  </si>
  <si>
    <t>71/17</t>
  </si>
  <si>
    <t>RACHEL MARY LOUIS</t>
  </si>
  <si>
    <t>72/17</t>
  </si>
  <si>
    <t>RIA  ROY</t>
  </si>
  <si>
    <t>73/17</t>
  </si>
  <si>
    <t xml:space="preserve">RINTA JOSE </t>
  </si>
  <si>
    <t>74/17</t>
  </si>
  <si>
    <t>RISHANY RAJU</t>
  </si>
  <si>
    <t>75/17</t>
  </si>
  <si>
    <t>RIYA MERCY JACOB</t>
  </si>
  <si>
    <t>76/17</t>
  </si>
  <si>
    <t>ROSHAN ALI S R</t>
  </si>
  <si>
    <t>77/17</t>
  </si>
  <si>
    <t>ROSY SONY</t>
  </si>
  <si>
    <t>78/17</t>
  </si>
  <si>
    <t>SAMGI GEORGE</t>
  </si>
  <si>
    <t>79/17</t>
  </si>
  <si>
    <t>SAURAV K S</t>
  </si>
  <si>
    <t>80/17</t>
  </si>
  <si>
    <t>SHARATH S</t>
  </si>
  <si>
    <t>81/17</t>
  </si>
  <si>
    <t>SHARON B LUKOSE</t>
  </si>
  <si>
    <t>82/17</t>
  </si>
  <si>
    <t>SHARON PALLISSERY</t>
  </si>
  <si>
    <t>83/17</t>
  </si>
  <si>
    <t>SHEETHAL JOSEPH</t>
  </si>
  <si>
    <t>84/17</t>
  </si>
  <si>
    <t>SHIRIN SUBAIR KUNHI P</t>
  </si>
  <si>
    <t>85/17</t>
  </si>
  <si>
    <t>SHIVANI ANIL</t>
  </si>
  <si>
    <t>86/17</t>
  </si>
  <si>
    <t>SILPA JAYAN S</t>
  </si>
  <si>
    <t>87/17</t>
  </si>
  <si>
    <t>SREELAKSHMI P S</t>
  </si>
  <si>
    <t>88/17</t>
  </si>
  <si>
    <t>SRILAKSHMI DEVAN NAIR</t>
  </si>
  <si>
    <t>89/17</t>
  </si>
  <si>
    <t>STEPHY SEBASTIAN</t>
  </si>
  <si>
    <t>90/17</t>
  </si>
  <si>
    <t xml:space="preserve">SUHANA S </t>
  </si>
  <si>
    <t>91/17</t>
  </si>
  <si>
    <t>SUMAN SULTHANA ANVAR</t>
  </si>
  <si>
    <t>92/17</t>
  </si>
  <si>
    <t>SUSAN VARGHESE</t>
  </si>
  <si>
    <t>93/17</t>
  </si>
  <si>
    <t>TIM MATHEW</t>
  </si>
  <si>
    <t>94/17</t>
  </si>
  <si>
    <t>TINTU BENNY</t>
  </si>
  <si>
    <t>95/17</t>
  </si>
  <si>
    <t>VARGHESE SAM THOPPIL</t>
  </si>
  <si>
    <t>96/17</t>
  </si>
  <si>
    <t>VARSHA HARIKUMAR</t>
  </si>
  <si>
    <t>97/17</t>
  </si>
  <si>
    <t>VISHNUPRIYA A K</t>
  </si>
  <si>
    <t>98/17</t>
  </si>
  <si>
    <t>VISHNUPRIYA K P</t>
  </si>
  <si>
    <t>99/17</t>
  </si>
  <si>
    <t>VISWALAKSHMI V P</t>
  </si>
  <si>
    <t>100/17</t>
  </si>
  <si>
    <t>ZACHARIAH POOTHICOTE</t>
  </si>
  <si>
    <t>DEPARTMENT OF BIOCHEMISTRY</t>
  </si>
  <si>
    <t>COP Attendance of 2017 Batch</t>
  </si>
  <si>
    <t>Roll No.</t>
  </si>
  <si>
    <t>NAME</t>
  </si>
  <si>
    <t>TR. Attendance</t>
  </si>
  <si>
    <t>PR. Attendance</t>
  </si>
  <si>
    <t>Total Attendance</t>
  </si>
  <si>
    <t>Total Hrs.</t>
  </si>
  <si>
    <t>Percentage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</si>
  <si>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</si>
  <si>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</si>
  <si>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</si>
  <si>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</si>
  <si>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</si>
  <si>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</si>
  <si>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</si>
  <si>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</si>
  <si>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</si>
  <si>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ANNA MARIA REGI</t>
  </si>
  <si>
    <t>DEPARTMENT OF COMMUNITY MEDICINE</t>
  </si>
  <si>
    <t>MONTH  - FEBRUARY  2018       DEPARTMENT OF  ANATOMY MONTHLY ATTENDANCE</t>
  </si>
  <si>
    <t>THEORY</t>
  </si>
  <si>
    <t>Practicals- Histology</t>
  </si>
  <si>
    <t>Practicals- Dissection</t>
  </si>
  <si>
    <t>SL:NO:</t>
  </si>
  <si>
    <t>TOTAL ( 22 Hours)</t>
  </si>
  <si>
    <t>PERCENTAGE</t>
  </si>
  <si>
    <t>Total ( 8 Hours)</t>
  </si>
  <si>
    <t>TOTAL (48 Hours)</t>
  </si>
  <si>
    <t>BELIEVERS CHURCH MEDICAL COLLEGE</t>
  </si>
  <si>
    <t>DEPARTMENT OF PHYSIOLOGY</t>
  </si>
  <si>
    <t>FIRST MBBS REGULAR BATCH 2017- 2018</t>
  </si>
  <si>
    <t xml:space="preserve"> ATTENDANCE FEBRUARY - 2018</t>
  </si>
  <si>
    <t>SL NO</t>
  </si>
  <si>
    <t xml:space="preserve">THEORY </t>
  </si>
  <si>
    <t>PRACTICAL</t>
  </si>
  <si>
    <t>TOTAL                 ( 29.5 HOURS)</t>
  </si>
  <si>
    <t>%</t>
  </si>
  <si>
    <t>TOTAL                ( 64 HOURS* )</t>
  </si>
  <si>
    <t>TOTAL             ( 29.5 HOURS)</t>
  </si>
  <si>
    <t>TOTAL            ( 64 HOURS* )</t>
  </si>
  <si>
    <t>HOD, Department of Physiology</t>
  </si>
  <si>
    <t>Practical Hours</t>
  </si>
  <si>
    <t>* (32*2 = 64  (TOT CLASS * HOURS)</t>
  </si>
  <si>
    <t>A    =  16 Hrs</t>
  </si>
  <si>
    <t>B    =  16 Hrs</t>
  </si>
  <si>
    <t>C    =  16 Hrs</t>
  </si>
  <si>
    <t>D    =  16 Hrs</t>
  </si>
  <si>
    <t>Tot  =  64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</si>
</sst>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Bookman Old Style"/>
      <family val="1"/>
    </font>
    <font>
      <sz val="12"/>
      <name val="Bookman Old Style"/>
      <family val="1"/>
    </font>
    <font>
      <u/>
      <sz val="18"/>
      <color theme="1"/>
      <name val="Bookman Old Style"/>
      <family val="1"/>
    </font>
    <font>
      <sz val="11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2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NumberFormat="1"/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4" fillId="0" borderId="0" xfId="0" applyFont="1"/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0" xfId="0" applyFont="1"/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" fontId="11" fillId="0" borderId="17" xfId="0" applyNumberFormat="1" applyFont="1" applyBorder="1" applyAlignment="1">
      <alignment horizontal="left"/>
    </xf>
    <xf numFmtId="1" fontId="11" fillId="0" borderId="18" xfId="0" applyNumberFormat="1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15" fillId="0" borderId="20" xfId="0" applyFont="1" applyBorder="1" applyAlignment="1">
      <alignment horizontal="left"/>
    </xf>
    <xf numFmtId="1" fontId="15" fillId="0" borderId="20" xfId="1" applyNumberFormat="1" applyFont="1" applyBorder="1" applyAlignment="1">
      <alignment horizontal="left"/>
    </xf>
    <xf numFmtId="1" fontId="15" fillId="0" borderId="21" xfId="0" applyNumberFormat="1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" fontId="15" fillId="0" borderId="1" xfId="1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/>
    </xf>
    <xf numFmtId="9" fontId="15" fillId="0" borderId="0" xfId="2" applyFont="1"/>
    <xf numFmtId="0" fontId="15" fillId="0" borderId="23" xfId="0" applyFont="1" applyBorder="1"/>
    <xf numFmtId="0" fontId="17" fillId="0" borderId="1" xfId="0" applyFont="1" applyBorder="1" applyAlignment="1">
      <alignment horizontal="left" vertical="center"/>
    </xf>
    <xf numFmtId="1" fontId="15" fillId="0" borderId="1" xfId="2" applyNumberFormat="1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 vertical="center"/>
    </xf>
    <xf numFmtId="0" fontId="15" fillId="0" borderId="25" xfId="0" applyFont="1" applyBorder="1" applyAlignment="1">
      <alignment horizontal="left"/>
    </xf>
    <xf numFmtId="1" fontId="15" fillId="0" borderId="25" xfId="2" applyNumberFormat="1" applyFont="1" applyBorder="1" applyAlignment="1">
      <alignment horizontal="left"/>
    </xf>
    <xf numFmtId="1" fontId="15" fillId="0" borderId="26" xfId="0" applyNumberFormat="1" applyFont="1" applyBorder="1" applyAlignment="1">
      <alignment horizontal="left"/>
    </xf>
    <xf numFmtId="1" fontId="15" fillId="0" borderId="0" xfId="0" applyNumberFormat="1" applyFont="1"/>
    <xf numFmtId="1" fontId="1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0" xfId="0" applyFont="1"/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21" fillId="0" borderId="0" xfId="0" applyFont="1"/>
    <xf numFmtId="0" fontId="25" fillId="0" borderId="0" xfId="0" applyFont="1"/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26" fillId="0" borderId="0" xfId="0" applyFont="1" applyBorder="1"/>
    <xf numFmtId="0" fontId="19" fillId="2" borderId="0" xfId="0" applyFont="1" applyFill="1"/>
    <xf numFmtId="0" fontId="29" fillId="2" borderId="0" xfId="0" applyFont="1" applyFill="1" applyBorder="1"/>
    <xf numFmtId="0" fontId="29" fillId="2" borderId="0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"/>
  <sheetViews>
    <sheetView workbookViewId="0">
      <selection activeCell="F21" sqref="F21"/>
    </sheetView>
  </sheetViews>
  <sheetFormatPr defaultRowHeight="15" x14ac:dyDescent="0.25"/>
  <cols>
    <col min="2" max="2" width="36.85546875" bestFit="1" customWidth="1"/>
    <col min="5" max="5" width="28.140625" customWidth="1"/>
    <col min="6" max="6" width="20.5703125" customWidth="1"/>
  </cols>
  <sheetData>
    <row r="2" spans="1:6" ht="21" x14ac:dyDescent="0.35">
      <c r="A2" s="56" t="s">
        <v>207</v>
      </c>
      <c r="B2" s="56"/>
      <c r="C2" s="56"/>
      <c r="D2" s="56"/>
      <c r="E2" s="56"/>
      <c r="F2" s="56"/>
    </row>
    <row r="3" spans="1:6" x14ac:dyDescent="0.25">
      <c r="A3" s="54" t="s">
        <v>0</v>
      </c>
      <c r="B3" s="55"/>
      <c r="C3" s="55"/>
      <c r="D3" s="55"/>
      <c r="E3" s="55"/>
      <c r="F3" s="55"/>
    </row>
    <row r="4" spans="1:6" ht="48" customHeight="1" x14ac:dyDescent="0.25">
      <c r="A4" s="1" t="s">
        <v>1</v>
      </c>
      <c r="B4" s="1" t="s">
        <v>2</v>
      </c>
      <c r="C4" s="2" t="s">
        <v>3</v>
      </c>
      <c r="D4" s="1" t="s">
        <v>4</v>
      </c>
      <c r="E4" s="1" t="s">
        <v>5</v>
      </c>
      <c r="F4" s="3" t="s">
        <v>6</v>
      </c>
    </row>
    <row r="5" spans="1:6" x14ac:dyDescent="0.25">
      <c r="A5" s="4" t="s">
        <v>7</v>
      </c>
      <c r="B5" s="5" t="s">
        <v>8</v>
      </c>
      <c r="C5" s="6">
        <v>20</v>
      </c>
      <c r="D5" s="7">
        <f>C5/21*100</f>
        <v>95.238095238095227</v>
      </c>
      <c r="E5" s="6">
        <v>8</v>
      </c>
      <c r="F5" s="8">
        <f>E5/8*100</f>
        <v>100</v>
      </c>
    </row>
    <row r="6" spans="1:6" x14ac:dyDescent="0.25">
      <c r="A6" s="4" t="s">
        <v>9</v>
      </c>
      <c r="B6" s="5" t="s">
        <v>10</v>
      </c>
      <c r="C6" s="6">
        <v>21</v>
      </c>
      <c r="D6" s="7">
        <f t="shared" ref="D6:D69" si="0">C6/21*100</f>
        <v>100</v>
      </c>
      <c r="E6" s="6">
        <v>6</v>
      </c>
      <c r="F6" s="8">
        <f t="shared" ref="F6:F29" si="1">E6/8*100</f>
        <v>75</v>
      </c>
    </row>
    <row r="7" spans="1:6" x14ac:dyDescent="0.25">
      <c r="A7" s="4" t="s">
        <v>11</v>
      </c>
      <c r="B7" s="5" t="s">
        <v>12</v>
      </c>
      <c r="C7" s="6">
        <v>20</v>
      </c>
      <c r="D7" s="7">
        <f t="shared" si="0"/>
        <v>95.238095238095227</v>
      </c>
      <c r="E7" s="6">
        <v>8</v>
      </c>
      <c r="F7" s="8">
        <f t="shared" si="1"/>
        <v>100</v>
      </c>
    </row>
    <row r="8" spans="1:6" x14ac:dyDescent="0.25">
      <c r="A8" s="4" t="s">
        <v>13</v>
      </c>
      <c r="B8" s="5" t="s">
        <v>14</v>
      </c>
      <c r="C8" s="6">
        <v>21</v>
      </c>
      <c r="D8" s="7">
        <f t="shared" si="0"/>
        <v>100</v>
      </c>
      <c r="E8" s="6">
        <v>8</v>
      </c>
      <c r="F8" s="8">
        <f t="shared" si="1"/>
        <v>100</v>
      </c>
    </row>
    <row r="9" spans="1:6" x14ac:dyDescent="0.25">
      <c r="A9" s="4" t="s">
        <v>15</v>
      </c>
      <c r="B9" s="5" t="s">
        <v>16</v>
      </c>
      <c r="C9" s="6">
        <v>20</v>
      </c>
      <c r="D9" s="7">
        <f t="shared" si="0"/>
        <v>95.238095238095227</v>
      </c>
      <c r="E9" s="6">
        <v>6</v>
      </c>
      <c r="F9" s="8">
        <f t="shared" si="1"/>
        <v>75</v>
      </c>
    </row>
    <row r="10" spans="1:6" x14ac:dyDescent="0.25">
      <c r="A10" s="4" t="s">
        <v>17</v>
      </c>
      <c r="B10" s="5" t="s">
        <v>18</v>
      </c>
      <c r="C10" s="6">
        <v>21</v>
      </c>
      <c r="D10" s="7">
        <f t="shared" si="0"/>
        <v>100</v>
      </c>
      <c r="E10" s="6">
        <v>8</v>
      </c>
      <c r="F10" s="8">
        <f t="shared" si="1"/>
        <v>100</v>
      </c>
    </row>
    <row r="11" spans="1:6" x14ac:dyDescent="0.25">
      <c r="A11" s="4" t="s">
        <v>19</v>
      </c>
      <c r="B11" s="5" t="s">
        <v>20</v>
      </c>
      <c r="C11" s="6">
        <v>21</v>
      </c>
      <c r="D11" s="7">
        <f t="shared" si="0"/>
        <v>100</v>
      </c>
      <c r="E11" s="6">
        <v>6</v>
      </c>
      <c r="F11" s="8">
        <f t="shared" si="1"/>
        <v>75</v>
      </c>
    </row>
    <row r="12" spans="1:6" x14ac:dyDescent="0.25">
      <c r="A12" s="4" t="s">
        <v>21</v>
      </c>
      <c r="B12" s="5" t="s">
        <v>22</v>
      </c>
      <c r="C12" s="6">
        <v>21</v>
      </c>
      <c r="D12" s="7">
        <f t="shared" si="0"/>
        <v>100</v>
      </c>
      <c r="E12" s="6">
        <v>8</v>
      </c>
      <c r="F12" s="8">
        <f t="shared" si="1"/>
        <v>100</v>
      </c>
    </row>
    <row r="13" spans="1:6" x14ac:dyDescent="0.25">
      <c r="A13" s="4" t="s">
        <v>23</v>
      </c>
      <c r="B13" s="5" t="s">
        <v>24</v>
      </c>
      <c r="C13" s="6">
        <v>21</v>
      </c>
      <c r="D13" s="7">
        <f t="shared" si="0"/>
        <v>100</v>
      </c>
      <c r="E13" s="6">
        <v>8</v>
      </c>
      <c r="F13" s="8">
        <f t="shared" si="1"/>
        <v>100</v>
      </c>
    </row>
    <row r="14" spans="1:6" x14ac:dyDescent="0.25">
      <c r="A14" s="4" t="s">
        <v>25</v>
      </c>
      <c r="B14" s="5" t="s">
        <v>26</v>
      </c>
      <c r="C14" s="6">
        <v>20</v>
      </c>
      <c r="D14" s="7">
        <f t="shared" si="0"/>
        <v>95.238095238095227</v>
      </c>
      <c r="E14" s="6">
        <v>6</v>
      </c>
      <c r="F14" s="8">
        <f t="shared" si="1"/>
        <v>75</v>
      </c>
    </row>
    <row r="15" spans="1:6" x14ac:dyDescent="0.25">
      <c r="A15" s="4" t="s">
        <v>27</v>
      </c>
      <c r="B15" s="5" t="s">
        <v>28</v>
      </c>
      <c r="C15" s="6">
        <v>20</v>
      </c>
      <c r="D15" s="7">
        <f t="shared" si="0"/>
        <v>95.238095238095227</v>
      </c>
      <c r="E15" s="6">
        <v>8</v>
      </c>
      <c r="F15" s="8">
        <f t="shared" si="1"/>
        <v>100</v>
      </c>
    </row>
    <row r="16" spans="1:6" x14ac:dyDescent="0.25">
      <c r="A16" s="4" t="s">
        <v>29</v>
      </c>
      <c r="B16" s="9" t="s">
        <v>30</v>
      </c>
      <c r="C16" s="6">
        <v>21</v>
      </c>
      <c r="D16" s="7">
        <f t="shared" si="0"/>
        <v>100</v>
      </c>
      <c r="E16" s="6">
        <v>8</v>
      </c>
      <c r="F16" s="8">
        <f t="shared" si="1"/>
        <v>100</v>
      </c>
    </row>
    <row r="17" spans="1:6" x14ac:dyDescent="0.25">
      <c r="A17" s="4" t="s">
        <v>31</v>
      </c>
      <c r="B17" s="5" t="s">
        <v>32</v>
      </c>
      <c r="C17" s="6">
        <v>21</v>
      </c>
      <c r="D17" s="7">
        <f t="shared" si="0"/>
        <v>100</v>
      </c>
      <c r="E17" s="6">
        <v>6</v>
      </c>
      <c r="F17" s="8">
        <f t="shared" si="1"/>
        <v>75</v>
      </c>
    </row>
    <row r="18" spans="1:6" x14ac:dyDescent="0.25">
      <c r="A18" s="4" t="s">
        <v>33</v>
      </c>
      <c r="B18" s="5" t="s">
        <v>34</v>
      </c>
      <c r="C18" s="6">
        <v>20</v>
      </c>
      <c r="D18" s="7">
        <f t="shared" si="0"/>
        <v>95.238095238095227</v>
      </c>
      <c r="E18" s="6">
        <v>8</v>
      </c>
      <c r="F18" s="8">
        <f t="shared" si="1"/>
        <v>100</v>
      </c>
    </row>
    <row r="19" spans="1:6" x14ac:dyDescent="0.25">
      <c r="A19" s="4" t="s">
        <v>35</v>
      </c>
      <c r="B19" s="5" t="s">
        <v>36</v>
      </c>
      <c r="C19" s="6">
        <v>21</v>
      </c>
      <c r="D19" s="7">
        <f t="shared" si="0"/>
        <v>100</v>
      </c>
      <c r="E19" s="6">
        <v>8</v>
      </c>
      <c r="F19" s="8">
        <f t="shared" si="1"/>
        <v>100</v>
      </c>
    </row>
    <row r="20" spans="1:6" x14ac:dyDescent="0.25">
      <c r="A20" s="4" t="s">
        <v>37</v>
      </c>
      <c r="B20" s="5" t="s">
        <v>38</v>
      </c>
      <c r="C20" s="6">
        <v>19</v>
      </c>
      <c r="D20" s="7">
        <f t="shared" si="0"/>
        <v>90.476190476190482</v>
      </c>
      <c r="E20" s="6">
        <v>8</v>
      </c>
      <c r="F20" s="8">
        <f t="shared" si="1"/>
        <v>100</v>
      </c>
    </row>
    <row r="21" spans="1:6" x14ac:dyDescent="0.25">
      <c r="A21" s="4" t="s">
        <v>39</v>
      </c>
      <c r="B21" s="5" t="s">
        <v>40</v>
      </c>
      <c r="C21" s="6">
        <v>21</v>
      </c>
      <c r="D21" s="7">
        <f t="shared" si="0"/>
        <v>100</v>
      </c>
      <c r="E21" s="6">
        <v>8</v>
      </c>
      <c r="F21" s="8">
        <f t="shared" si="1"/>
        <v>100</v>
      </c>
    </row>
    <row r="22" spans="1:6" x14ac:dyDescent="0.25">
      <c r="A22" s="4" t="s">
        <v>41</v>
      </c>
      <c r="B22" s="5" t="s">
        <v>42</v>
      </c>
      <c r="C22" s="6">
        <v>20</v>
      </c>
      <c r="D22" s="7">
        <f t="shared" si="0"/>
        <v>95.238095238095227</v>
      </c>
      <c r="E22" s="6">
        <v>6</v>
      </c>
      <c r="F22" s="8">
        <f t="shared" si="1"/>
        <v>75</v>
      </c>
    </row>
    <row r="23" spans="1:6" x14ac:dyDescent="0.25">
      <c r="A23" s="4" t="s">
        <v>43</v>
      </c>
      <c r="B23" s="5" t="s">
        <v>44</v>
      </c>
      <c r="C23" s="6">
        <v>21</v>
      </c>
      <c r="D23" s="7">
        <f t="shared" si="0"/>
        <v>100</v>
      </c>
      <c r="E23" s="6">
        <v>6</v>
      </c>
      <c r="F23" s="8">
        <f t="shared" si="1"/>
        <v>75</v>
      </c>
    </row>
    <row r="24" spans="1:6" x14ac:dyDescent="0.25">
      <c r="A24" s="4" t="s">
        <v>45</v>
      </c>
      <c r="B24" s="5" t="s">
        <v>46</v>
      </c>
      <c r="C24" s="6">
        <v>21</v>
      </c>
      <c r="D24" s="7">
        <f t="shared" si="0"/>
        <v>100</v>
      </c>
      <c r="E24" s="6">
        <v>8</v>
      </c>
      <c r="F24" s="8">
        <f t="shared" si="1"/>
        <v>100</v>
      </c>
    </row>
    <row r="25" spans="1:6" x14ac:dyDescent="0.25">
      <c r="A25" s="4" t="s">
        <v>47</v>
      </c>
      <c r="B25" s="5" t="s">
        <v>48</v>
      </c>
      <c r="C25" s="6">
        <v>21</v>
      </c>
      <c r="D25" s="7">
        <f t="shared" si="0"/>
        <v>100</v>
      </c>
      <c r="E25" s="6">
        <v>6</v>
      </c>
      <c r="F25" s="8">
        <f t="shared" si="1"/>
        <v>75</v>
      </c>
    </row>
    <row r="26" spans="1:6" x14ac:dyDescent="0.25">
      <c r="A26" s="4" t="s">
        <v>49</v>
      </c>
      <c r="B26" s="9" t="s">
        <v>50</v>
      </c>
      <c r="C26" s="6">
        <v>19</v>
      </c>
      <c r="D26" s="7">
        <f t="shared" si="0"/>
        <v>90.476190476190482</v>
      </c>
      <c r="E26" s="6">
        <v>8</v>
      </c>
      <c r="F26" s="8">
        <f t="shared" si="1"/>
        <v>100</v>
      </c>
    </row>
    <row r="27" spans="1:6" x14ac:dyDescent="0.25">
      <c r="A27" s="4" t="s">
        <v>51</v>
      </c>
      <c r="B27" s="5" t="s">
        <v>52</v>
      </c>
      <c r="C27" s="6">
        <v>21</v>
      </c>
      <c r="D27" s="7">
        <f t="shared" si="0"/>
        <v>100</v>
      </c>
      <c r="E27" s="6">
        <v>8</v>
      </c>
      <c r="F27" s="8">
        <f t="shared" si="1"/>
        <v>100</v>
      </c>
    </row>
    <row r="28" spans="1:6" x14ac:dyDescent="0.25">
      <c r="A28" s="4" t="s">
        <v>53</v>
      </c>
      <c r="B28" s="5" t="s">
        <v>54</v>
      </c>
      <c r="C28" s="6">
        <v>20</v>
      </c>
      <c r="D28" s="7">
        <f t="shared" si="0"/>
        <v>95.238095238095227</v>
      </c>
      <c r="E28" s="6">
        <v>8</v>
      </c>
      <c r="F28" s="8">
        <f t="shared" si="1"/>
        <v>100</v>
      </c>
    </row>
    <row r="29" spans="1:6" x14ac:dyDescent="0.25">
      <c r="A29" s="4" t="s">
        <v>55</v>
      </c>
      <c r="B29" s="5" t="s">
        <v>56</v>
      </c>
      <c r="C29" s="6">
        <v>19</v>
      </c>
      <c r="D29" s="7">
        <f t="shared" si="0"/>
        <v>90.476190476190482</v>
      </c>
      <c r="E29" s="6">
        <v>8</v>
      </c>
      <c r="F29" s="8">
        <f t="shared" si="1"/>
        <v>100</v>
      </c>
    </row>
    <row r="30" spans="1:6" x14ac:dyDescent="0.25">
      <c r="A30" s="4" t="s">
        <v>57</v>
      </c>
      <c r="B30" s="5" t="s">
        <v>58</v>
      </c>
      <c r="C30" s="6">
        <v>20</v>
      </c>
      <c r="D30" s="7">
        <f t="shared" si="0"/>
        <v>95.238095238095227</v>
      </c>
      <c r="E30" s="6">
        <v>6</v>
      </c>
      <c r="F30" s="8">
        <f>E30/8*100</f>
        <v>75</v>
      </c>
    </row>
    <row r="31" spans="1:6" x14ac:dyDescent="0.25">
      <c r="A31" s="4" t="s">
        <v>59</v>
      </c>
      <c r="B31" s="5" t="s">
        <v>60</v>
      </c>
      <c r="C31" s="6">
        <v>19</v>
      </c>
      <c r="D31" s="7">
        <f t="shared" si="0"/>
        <v>90.476190476190482</v>
      </c>
      <c r="E31" s="6">
        <v>8</v>
      </c>
      <c r="F31" s="8">
        <f t="shared" ref="F31:F54" si="2">E31/8*100</f>
        <v>100</v>
      </c>
    </row>
    <row r="32" spans="1:6" x14ac:dyDescent="0.25">
      <c r="A32" s="4" t="s">
        <v>61</v>
      </c>
      <c r="B32" s="5" t="s">
        <v>62</v>
      </c>
      <c r="C32" s="6">
        <v>19</v>
      </c>
      <c r="D32" s="7">
        <f t="shared" si="0"/>
        <v>90.476190476190482</v>
      </c>
      <c r="E32" s="6">
        <v>6</v>
      </c>
      <c r="F32" s="8">
        <f t="shared" si="2"/>
        <v>75</v>
      </c>
    </row>
    <row r="33" spans="1:6" x14ac:dyDescent="0.25">
      <c r="A33" s="4" t="s">
        <v>63</v>
      </c>
      <c r="B33" s="5" t="s">
        <v>64</v>
      </c>
      <c r="C33" s="6">
        <v>18</v>
      </c>
      <c r="D33" s="7">
        <f t="shared" si="0"/>
        <v>85.714285714285708</v>
      </c>
      <c r="E33" s="6">
        <v>8</v>
      </c>
      <c r="F33" s="8">
        <f t="shared" si="2"/>
        <v>100</v>
      </c>
    </row>
    <row r="34" spans="1:6" x14ac:dyDescent="0.25">
      <c r="A34" s="4" t="s">
        <v>65</v>
      </c>
      <c r="B34" s="9" t="s">
        <v>66</v>
      </c>
      <c r="C34" s="6">
        <v>19</v>
      </c>
      <c r="D34" s="7">
        <f t="shared" si="0"/>
        <v>90.476190476190482</v>
      </c>
      <c r="E34" s="6">
        <v>6</v>
      </c>
      <c r="F34" s="8">
        <f t="shared" si="2"/>
        <v>75</v>
      </c>
    </row>
    <row r="35" spans="1:6" x14ac:dyDescent="0.25">
      <c r="A35" s="4" t="s">
        <v>67</v>
      </c>
      <c r="B35" s="5" t="s">
        <v>68</v>
      </c>
      <c r="C35" s="6">
        <v>19</v>
      </c>
      <c r="D35" s="7">
        <f t="shared" si="0"/>
        <v>90.476190476190482</v>
      </c>
      <c r="E35" s="6">
        <v>8</v>
      </c>
      <c r="F35" s="8">
        <f t="shared" si="2"/>
        <v>100</v>
      </c>
    </row>
    <row r="36" spans="1:6" x14ac:dyDescent="0.25">
      <c r="A36" s="4" t="s">
        <v>69</v>
      </c>
      <c r="B36" s="5" t="s">
        <v>70</v>
      </c>
      <c r="C36" s="6">
        <v>21</v>
      </c>
      <c r="D36" s="7">
        <f t="shared" si="0"/>
        <v>100</v>
      </c>
      <c r="E36" s="6">
        <v>8</v>
      </c>
      <c r="F36" s="8">
        <f t="shared" si="2"/>
        <v>100</v>
      </c>
    </row>
    <row r="37" spans="1:6" x14ac:dyDescent="0.25">
      <c r="A37" s="4" t="s">
        <v>71</v>
      </c>
      <c r="B37" s="5" t="s">
        <v>72</v>
      </c>
      <c r="C37" s="6">
        <v>21</v>
      </c>
      <c r="D37" s="7">
        <f t="shared" si="0"/>
        <v>100</v>
      </c>
      <c r="E37" s="6">
        <v>8</v>
      </c>
      <c r="F37" s="8">
        <f t="shared" si="2"/>
        <v>100</v>
      </c>
    </row>
    <row r="38" spans="1:6" x14ac:dyDescent="0.25">
      <c r="A38" s="4" t="s">
        <v>73</v>
      </c>
      <c r="B38" s="5" t="s">
        <v>74</v>
      </c>
      <c r="C38" s="6">
        <v>18</v>
      </c>
      <c r="D38" s="7">
        <f t="shared" si="0"/>
        <v>85.714285714285708</v>
      </c>
      <c r="E38" s="6">
        <v>6</v>
      </c>
      <c r="F38" s="8">
        <f t="shared" si="2"/>
        <v>75</v>
      </c>
    </row>
    <row r="39" spans="1:6" x14ac:dyDescent="0.25">
      <c r="A39" s="4" t="s">
        <v>75</v>
      </c>
      <c r="B39" s="5" t="s">
        <v>76</v>
      </c>
      <c r="C39" s="6">
        <v>21</v>
      </c>
      <c r="D39" s="7">
        <f t="shared" si="0"/>
        <v>100</v>
      </c>
      <c r="E39" s="6">
        <v>8</v>
      </c>
      <c r="F39" s="8">
        <f t="shared" si="2"/>
        <v>100</v>
      </c>
    </row>
    <row r="40" spans="1:6" x14ac:dyDescent="0.25">
      <c r="A40" s="4" t="s">
        <v>77</v>
      </c>
      <c r="B40" s="5" t="s">
        <v>78</v>
      </c>
      <c r="C40" s="6">
        <v>21</v>
      </c>
      <c r="D40" s="7">
        <f t="shared" si="0"/>
        <v>100</v>
      </c>
      <c r="E40" s="6">
        <v>8</v>
      </c>
      <c r="F40" s="8">
        <f t="shared" si="2"/>
        <v>100</v>
      </c>
    </row>
    <row r="41" spans="1:6" x14ac:dyDescent="0.25">
      <c r="A41" s="4" t="s">
        <v>79</v>
      </c>
      <c r="B41" s="5" t="s">
        <v>80</v>
      </c>
      <c r="C41" s="6">
        <v>20</v>
      </c>
      <c r="D41" s="7">
        <f t="shared" si="0"/>
        <v>95.238095238095227</v>
      </c>
      <c r="E41" s="6">
        <v>8</v>
      </c>
      <c r="F41" s="8">
        <f t="shared" si="2"/>
        <v>100</v>
      </c>
    </row>
    <row r="42" spans="1:6" x14ac:dyDescent="0.25">
      <c r="A42" s="4" t="s">
        <v>81</v>
      </c>
      <c r="B42" s="5" t="s">
        <v>82</v>
      </c>
      <c r="C42" s="6">
        <v>20</v>
      </c>
      <c r="D42" s="7">
        <f t="shared" si="0"/>
        <v>95.238095238095227</v>
      </c>
      <c r="E42" s="6">
        <v>8</v>
      </c>
      <c r="F42" s="8">
        <f t="shared" si="2"/>
        <v>100</v>
      </c>
    </row>
    <row r="43" spans="1:6" x14ac:dyDescent="0.25">
      <c r="A43" s="4" t="s">
        <v>83</v>
      </c>
      <c r="B43" s="5" t="s">
        <v>84</v>
      </c>
      <c r="C43" s="6">
        <v>19</v>
      </c>
      <c r="D43" s="7">
        <f t="shared" si="0"/>
        <v>90.476190476190482</v>
      </c>
      <c r="E43" s="6">
        <v>8</v>
      </c>
      <c r="F43" s="8">
        <f t="shared" si="2"/>
        <v>100</v>
      </c>
    </row>
    <row r="44" spans="1:6" x14ac:dyDescent="0.25">
      <c r="A44" s="4" t="s">
        <v>85</v>
      </c>
      <c r="B44" s="5" t="s">
        <v>86</v>
      </c>
      <c r="C44" s="6">
        <v>19</v>
      </c>
      <c r="D44" s="7">
        <f t="shared" si="0"/>
        <v>90.476190476190482</v>
      </c>
      <c r="E44" s="6">
        <v>8</v>
      </c>
      <c r="F44" s="8">
        <f t="shared" si="2"/>
        <v>100</v>
      </c>
    </row>
    <row r="45" spans="1:6" x14ac:dyDescent="0.25">
      <c r="A45" s="4" t="s">
        <v>87</v>
      </c>
      <c r="B45" s="5" t="s">
        <v>88</v>
      </c>
      <c r="C45" s="6">
        <v>21</v>
      </c>
      <c r="D45" s="7">
        <f t="shared" si="0"/>
        <v>100</v>
      </c>
      <c r="E45" s="6">
        <v>8</v>
      </c>
      <c r="F45" s="8">
        <f t="shared" si="2"/>
        <v>100</v>
      </c>
    </row>
    <row r="46" spans="1:6" x14ac:dyDescent="0.25">
      <c r="A46" s="4" t="s">
        <v>89</v>
      </c>
      <c r="B46" s="5" t="s">
        <v>90</v>
      </c>
      <c r="C46" s="6">
        <v>19</v>
      </c>
      <c r="D46" s="7">
        <f t="shared" si="0"/>
        <v>90.476190476190482</v>
      </c>
      <c r="E46" s="6">
        <v>8</v>
      </c>
      <c r="F46" s="8">
        <f t="shared" si="2"/>
        <v>100</v>
      </c>
    </row>
    <row r="47" spans="1:6" x14ac:dyDescent="0.25">
      <c r="A47" s="4" t="s">
        <v>91</v>
      </c>
      <c r="B47" s="5" t="s">
        <v>92</v>
      </c>
      <c r="C47" s="6">
        <v>21</v>
      </c>
      <c r="D47" s="7">
        <f t="shared" si="0"/>
        <v>100</v>
      </c>
      <c r="E47" s="6">
        <v>8</v>
      </c>
      <c r="F47" s="8">
        <f t="shared" si="2"/>
        <v>100</v>
      </c>
    </row>
    <row r="48" spans="1:6" x14ac:dyDescent="0.25">
      <c r="A48" s="4" t="s">
        <v>93</v>
      </c>
      <c r="B48" s="5" t="s">
        <v>94</v>
      </c>
      <c r="C48" s="6">
        <v>20</v>
      </c>
      <c r="D48" s="7">
        <f t="shared" si="0"/>
        <v>95.238095238095227</v>
      </c>
      <c r="E48" s="6">
        <v>6</v>
      </c>
      <c r="F48" s="8">
        <f t="shared" si="2"/>
        <v>75</v>
      </c>
    </row>
    <row r="49" spans="1:6" x14ac:dyDescent="0.25">
      <c r="A49" s="4" t="s">
        <v>95</v>
      </c>
      <c r="B49" s="5" t="s">
        <v>96</v>
      </c>
      <c r="C49" s="6">
        <v>21</v>
      </c>
      <c r="D49" s="7">
        <f t="shared" si="0"/>
        <v>100</v>
      </c>
      <c r="E49" s="6">
        <v>8</v>
      </c>
      <c r="F49" s="8">
        <f t="shared" si="2"/>
        <v>100</v>
      </c>
    </row>
    <row r="50" spans="1:6" x14ac:dyDescent="0.25">
      <c r="A50" s="4" t="s">
        <v>97</v>
      </c>
      <c r="B50" s="5" t="s">
        <v>98</v>
      </c>
      <c r="C50" s="6">
        <v>21</v>
      </c>
      <c r="D50" s="7">
        <f t="shared" si="0"/>
        <v>100</v>
      </c>
      <c r="E50" s="6">
        <v>8</v>
      </c>
      <c r="F50" s="8">
        <f t="shared" si="2"/>
        <v>100</v>
      </c>
    </row>
    <row r="51" spans="1:6" x14ac:dyDescent="0.25">
      <c r="A51" s="4" t="s">
        <v>99</v>
      </c>
      <c r="B51" s="5" t="s">
        <v>100</v>
      </c>
      <c r="C51" s="6">
        <v>20</v>
      </c>
      <c r="D51" s="7">
        <f t="shared" si="0"/>
        <v>95.238095238095227</v>
      </c>
      <c r="E51" s="6">
        <v>8</v>
      </c>
      <c r="F51" s="8">
        <f t="shared" si="2"/>
        <v>100</v>
      </c>
    </row>
    <row r="52" spans="1:6" x14ac:dyDescent="0.25">
      <c r="A52" s="4" t="s">
        <v>101</v>
      </c>
      <c r="B52" s="5" t="s">
        <v>102</v>
      </c>
      <c r="C52" s="6">
        <v>21</v>
      </c>
      <c r="D52" s="7">
        <f t="shared" si="0"/>
        <v>100</v>
      </c>
      <c r="E52" s="6">
        <v>8</v>
      </c>
      <c r="F52" s="8">
        <f t="shared" si="2"/>
        <v>100</v>
      </c>
    </row>
    <row r="53" spans="1:6" x14ac:dyDescent="0.25">
      <c r="A53" s="4" t="s">
        <v>103</v>
      </c>
      <c r="B53" s="5" t="s">
        <v>104</v>
      </c>
      <c r="C53" s="6">
        <v>21</v>
      </c>
      <c r="D53" s="7">
        <f t="shared" si="0"/>
        <v>100</v>
      </c>
      <c r="E53" s="6">
        <v>8</v>
      </c>
      <c r="F53" s="8">
        <f t="shared" si="2"/>
        <v>100</v>
      </c>
    </row>
    <row r="54" spans="1:6" x14ac:dyDescent="0.25">
      <c r="A54" s="4" t="s">
        <v>105</v>
      </c>
      <c r="B54" s="9" t="s">
        <v>106</v>
      </c>
      <c r="C54" s="6">
        <v>21</v>
      </c>
      <c r="D54" s="7">
        <f t="shared" si="0"/>
        <v>100</v>
      </c>
      <c r="E54" s="6">
        <v>8</v>
      </c>
      <c r="F54" s="8">
        <f t="shared" si="2"/>
        <v>100</v>
      </c>
    </row>
    <row r="55" spans="1:6" x14ac:dyDescent="0.25">
      <c r="A55" s="4" t="s">
        <v>107</v>
      </c>
      <c r="B55" s="5" t="s">
        <v>108</v>
      </c>
      <c r="C55" s="6">
        <v>21</v>
      </c>
      <c r="D55" s="7">
        <f t="shared" si="0"/>
        <v>100</v>
      </c>
      <c r="E55" s="6">
        <v>8</v>
      </c>
      <c r="F55" s="8">
        <f>E55/8*100</f>
        <v>100</v>
      </c>
    </row>
    <row r="56" spans="1:6" x14ac:dyDescent="0.25">
      <c r="A56" s="4" t="s">
        <v>109</v>
      </c>
      <c r="B56" s="5" t="s">
        <v>110</v>
      </c>
      <c r="C56" s="6">
        <v>21</v>
      </c>
      <c r="D56" s="7">
        <f t="shared" si="0"/>
        <v>100</v>
      </c>
      <c r="E56" s="6">
        <v>8</v>
      </c>
      <c r="F56" s="8">
        <f t="shared" ref="F56:F79" si="3">E56/8*100</f>
        <v>100</v>
      </c>
    </row>
    <row r="57" spans="1:6" x14ac:dyDescent="0.25">
      <c r="A57" s="4" t="s">
        <v>111</v>
      </c>
      <c r="B57" s="5" t="s">
        <v>112</v>
      </c>
      <c r="C57" s="6">
        <v>21</v>
      </c>
      <c r="D57" s="7">
        <f t="shared" si="0"/>
        <v>100</v>
      </c>
      <c r="E57" s="6">
        <v>6</v>
      </c>
      <c r="F57" s="8">
        <f t="shared" si="3"/>
        <v>75</v>
      </c>
    </row>
    <row r="58" spans="1:6" x14ac:dyDescent="0.25">
      <c r="A58" s="4" t="s">
        <v>113</v>
      </c>
      <c r="B58" s="5" t="s">
        <v>114</v>
      </c>
      <c r="C58" s="6">
        <v>21</v>
      </c>
      <c r="D58" s="7">
        <f t="shared" si="0"/>
        <v>100</v>
      </c>
      <c r="E58" s="6">
        <v>8</v>
      </c>
      <c r="F58" s="8">
        <f t="shared" si="3"/>
        <v>100</v>
      </c>
    </row>
    <row r="59" spans="1:6" x14ac:dyDescent="0.25">
      <c r="A59" s="4" t="s">
        <v>115</v>
      </c>
      <c r="B59" s="5" t="s">
        <v>116</v>
      </c>
      <c r="C59" s="6">
        <v>18</v>
      </c>
      <c r="D59" s="7">
        <f t="shared" si="0"/>
        <v>85.714285714285708</v>
      </c>
      <c r="E59" s="6">
        <v>8</v>
      </c>
      <c r="F59" s="8">
        <f t="shared" si="3"/>
        <v>100</v>
      </c>
    </row>
    <row r="60" spans="1:6" x14ac:dyDescent="0.25">
      <c r="A60" s="4" t="s">
        <v>117</v>
      </c>
      <c r="B60" s="9" t="s">
        <v>118</v>
      </c>
      <c r="C60" s="6">
        <v>20</v>
      </c>
      <c r="D60" s="7">
        <f t="shared" si="0"/>
        <v>95.238095238095227</v>
      </c>
      <c r="E60" s="6">
        <v>6</v>
      </c>
      <c r="F60" s="8">
        <f t="shared" si="3"/>
        <v>75</v>
      </c>
    </row>
    <row r="61" spans="1:6" x14ac:dyDescent="0.25">
      <c r="A61" s="4" t="s">
        <v>119</v>
      </c>
      <c r="B61" s="5" t="s">
        <v>120</v>
      </c>
      <c r="C61" s="6">
        <v>19</v>
      </c>
      <c r="D61" s="7">
        <f t="shared" si="0"/>
        <v>90.476190476190482</v>
      </c>
      <c r="E61" s="6">
        <v>8</v>
      </c>
      <c r="F61" s="8">
        <f t="shared" si="3"/>
        <v>100</v>
      </c>
    </row>
    <row r="62" spans="1:6" x14ac:dyDescent="0.25">
      <c r="A62" s="4" t="s">
        <v>121</v>
      </c>
      <c r="B62" s="5" t="s">
        <v>122</v>
      </c>
      <c r="C62" s="6">
        <v>21</v>
      </c>
      <c r="D62" s="7">
        <f t="shared" si="0"/>
        <v>100</v>
      </c>
      <c r="E62" s="6">
        <v>8</v>
      </c>
      <c r="F62" s="8">
        <f t="shared" si="3"/>
        <v>100</v>
      </c>
    </row>
    <row r="63" spans="1:6" x14ac:dyDescent="0.25">
      <c r="A63" s="4" t="s">
        <v>123</v>
      </c>
      <c r="B63" s="5" t="s">
        <v>124</v>
      </c>
      <c r="C63" s="6">
        <v>21</v>
      </c>
      <c r="D63" s="7">
        <f t="shared" si="0"/>
        <v>100</v>
      </c>
      <c r="E63" s="6">
        <v>8</v>
      </c>
      <c r="F63" s="8">
        <f t="shared" si="3"/>
        <v>100</v>
      </c>
    </row>
    <row r="64" spans="1:6" x14ac:dyDescent="0.25">
      <c r="A64" s="4" t="s">
        <v>125</v>
      </c>
      <c r="B64" s="9" t="s">
        <v>126</v>
      </c>
      <c r="C64" s="6">
        <v>20</v>
      </c>
      <c r="D64" s="7">
        <f t="shared" si="0"/>
        <v>95.238095238095227</v>
      </c>
      <c r="E64" s="6">
        <v>8</v>
      </c>
      <c r="F64" s="8">
        <f t="shared" si="3"/>
        <v>100</v>
      </c>
    </row>
    <row r="65" spans="1:6" x14ac:dyDescent="0.25">
      <c r="A65" s="4" t="s">
        <v>127</v>
      </c>
      <c r="B65" s="5" t="s">
        <v>128</v>
      </c>
      <c r="C65" s="6">
        <v>20</v>
      </c>
      <c r="D65" s="7">
        <f t="shared" si="0"/>
        <v>95.238095238095227</v>
      </c>
      <c r="E65" s="6">
        <v>6</v>
      </c>
      <c r="F65" s="8">
        <f t="shared" si="3"/>
        <v>75</v>
      </c>
    </row>
    <row r="66" spans="1:6" x14ac:dyDescent="0.25">
      <c r="A66" s="4" t="s">
        <v>129</v>
      </c>
      <c r="B66" s="5" t="s">
        <v>130</v>
      </c>
      <c r="C66" s="6">
        <v>18</v>
      </c>
      <c r="D66" s="7">
        <f t="shared" si="0"/>
        <v>85.714285714285708</v>
      </c>
      <c r="E66" s="6">
        <v>8</v>
      </c>
      <c r="F66" s="8">
        <f t="shared" si="3"/>
        <v>100</v>
      </c>
    </row>
    <row r="67" spans="1:6" x14ac:dyDescent="0.25">
      <c r="A67" s="4" t="s">
        <v>131</v>
      </c>
      <c r="B67" s="5" t="s">
        <v>132</v>
      </c>
      <c r="C67" s="6">
        <v>21</v>
      </c>
      <c r="D67" s="7">
        <f t="shared" si="0"/>
        <v>100</v>
      </c>
      <c r="E67" s="6">
        <v>8</v>
      </c>
      <c r="F67" s="8">
        <f t="shared" si="3"/>
        <v>100</v>
      </c>
    </row>
    <row r="68" spans="1:6" x14ac:dyDescent="0.25">
      <c r="A68" s="4" t="s">
        <v>133</v>
      </c>
      <c r="B68" s="5" t="s">
        <v>134</v>
      </c>
      <c r="C68" s="6">
        <v>20</v>
      </c>
      <c r="D68" s="7">
        <f t="shared" si="0"/>
        <v>95.238095238095227</v>
      </c>
      <c r="E68" s="6">
        <v>8</v>
      </c>
      <c r="F68" s="8">
        <f t="shared" si="3"/>
        <v>100</v>
      </c>
    </row>
    <row r="69" spans="1:6" x14ac:dyDescent="0.25">
      <c r="A69" s="4" t="s">
        <v>135</v>
      </c>
      <c r="B69" s="5" t="s">
        <v>136</v>
      </c>
      <c r="C69" s="6">
        <v>20</v>
      </c>
      <c r="D69" s="7">
        <f t="shared" si="0"/>
        <v>95.238095238095227</v>
      </c>
      <c r="E69" s="6">
        <v>8</v>
      </c>
      <c r="F69" s="8">
        <f t="shared" si="3"/>
        <v>100</v>
      </c>
    </row>
    <row r="70" spans="1:6" x14ac:dyDescent="0.25">
      <c r="A70" s="4" t="s">
        <v>137</v>
      </c>
      <c r="B70" s="5" t="s">
        <v>138</v>
      </c>
      <c r="C70" s="6">
        <v>21</v>
      </c>
      <c r="D70" s="7">
        <f t="shared" ref="D70:D104" si="4">C70/21*100</f>
        <v>100</v>
      </c>
      <c r="E70" s="6">
        <v>8</v>
      </c>
      <c r="F70" s="8">
        <f t="shared" si="3"/>
        <v>100</v>
      </c>
    </row>
    <row r="71" spans="1:6" x14ac:dyDescent="0.25">
      <c r="A71" s="4" t="s">
        <v>139</v>
      </c>
      <c r="B71" s="5" t="s">
        <v>140</v>
      </c>
      <c r="C71" s="6">
        <v>21</v>
      </c>
      <c r="D71" s="7">
        <f t="shared" si="4"/>
        <v>100</v>
      </c>
      <c r="E71" s="6">
        <v>8</v>
      </c>
      <c r="F71" s="8">
        <f t="shared" si="3"/>
        <v>100</v>
      </c>
    </row>
    <row r="72" spans="1:6" x14ac:dyDescent="0.25">
      <c r="A72" s="4" t="s">
        <v>141</v>
      </c>
      <c r="B72" s="5" t="s">
        <v>142</v>
      </c>
      <c r="C72" s="6">
        <v>21</v>
      </c>
      <c r="D72" s="7">
        <f t="shared" si="4"/>
        <v>100</v>
      </c>
      <c r="E72" s="6">
        <v>8</v>
      </c>
      <c r="F72" s="8">
        <f t="shared" si="3"/>
        <v>100</v>
      </c>
    </row>
    <row r="73" spans="1:6" x14ac:dyDescent="0.25">
      <c r="A73" s="4" t="s">
        <v>143</v>
      </c>
      <c r="B73" s="5" t="s">
        <v>144</v>
      </c>
      <c r="C73" s="6">
        <v>20</v>
      </c>
      <c r="D73" s="7">
        <f t="shared" si="4"/>
        <v>95.238095238095227</v>
      </c>
      <c r="E73" s="6">
        <v>8</v>
      </c>
      <c r="F73" s="8">
        <f t="shared" si="3"/>
        <v>100</v>
      </c>
    </row>
    <row r="74" spans="1:6" x14ac:dyDescent="0.25">
      <c r="A74" s="4" t="s">
        <v>145</v>
      </c>
      <c r="B74" s="5" t="s">
        <v>146</v>
      </c>
      <c r="C74" s="6">
        <v>21</v>
      </c>
      <c r="D74" s="7">
        <f t="shared" si="4"/>
        <v>100</v>
      </c>
      <c r="E74" s="6">
        <v>6</v>
      </c>
      <c r="F74" s="8">
        <f t="shared" si="3"/>
        <v>75</v>
      </c>
    </row>
    <row r="75" spans="1:6" x14ac:dyDescent="0.25">
      <c r="A75" s="4" t="s">
        <v>147</v>
      </c>
      <c r="B75" s="5" t="s">
        <v>148</v>
      </c>
      <c r="C75" s="6">
        <v>19</v>
      </c>
      <c r="D75" s="7">
        <f t="shared" si="4"/>
        <v>90.476190476190482</v>
      </c>
      <c r="E75" s="6">
        <v>8</v>
      </c>
      <c r="F75" s="8">
        <f t="shared" si="3"/>
        <v>100</v>
      </c>
    </row>
    <row r="76" spans="1:6" x14ac:dyDescent="0.25">
      <c r="A76" s="4" t="s">
        <v>149</v>
      </c>
      <c r="B76" s="5" t="s">
        <v>150</v>
      </c>
      <c r="C76" s="6">
        <v>21</v>
      </c>
      <c r="D76" s="7">
        <f t="shared" si="4"/>
        <v>100</v>
      </c>
      <c r="E76" s="6">
        <v>8</v>
      </c>
      <c r="F76" s="8">
        <f t="shared" si="3"/>
        <v>100</v>
      </c>
    </row>
    <row r="77" spans="1:6" x14ac:dyDescent="0.25">
      <c r="A77" s="4" t="s">
        <v>151</v>
      </c>
      <c r="B77" s="5" t="s">
        <v>152</v>
      </c>
      <c r="C77" s="6">
        <v>19</v>
      </c>
      <c r="D77" s="7">
        <f t="shared" si="4"/>
        <v>90.476190476190482</v>
      </c>
      <c r="E77" s="6">
        <v>8</v>
      </c>
      <c r="F77" s="8">
        <f t="shared" si="3"/>
        <v>100</v>
      </c>
    </row>
    <row r="78" spans="1:6" x14ac:dyDescent="0.25">
      <c r="A78" s="4" t="s">
        <v>153</v>
      </c>
      <c r="B78" s="5" t="s">
        <v>154</v>
      </c>
      <c r="C78" s="6">
        <v>21</v>
      </c>
      <c r="D78" s="7">
        <f t="shared" si="4"/>
        <v>100</v>
      </c>
      <c r="E78" s="6">
        <v>8</v>
      </c>
      <c r="F78" s="8">
        <f t="shared" si="3"/>
        <v>100</v>
      </c>
    </row>
    <row r="79" spans="1:6" x14ac:dyDescent="0.25">
      <c r="A79" s="4" t="s">
        <v>155</v>
      </c>
      <c r="B79" s="5" t="s">
        <v>156</v>
      </c>
      <c r="C79" s="6">
        <v>21</v>
      </c>
      <c r="D79" s="7">
        <f t="shared" si="4"/>
        <v>100</v>
      </c>
      <c r="E79" s="6">
        <v>6</v>
      </c>
      <c r="F79" s="8">
        <f t="shared" si="3"/>
        <v>75</v>
      </c>
    </row>
    <row r="80" spans="1:6" x14ac:dyDescent="0.25">
      <c r="A80" s="4" t="s">
        <v>157</v>
      </c>
      <c r="B80" s="5" t="s">
        <v>158</v>
      </c>
      <c r="C80" s="6">
        <v>20</v>
      </c>
      <c r="D80" s="7">
        <f t="shared" si="4"/>
        <v>95.238095238095227</v>
      </c>
      <c r="E80" s="6">
        <v>6</v>
      </c>
      <c r="F80" s="8">
        <f>E80/8*100</f>
        <v>75</v>
      </c>
    </row>
    <row r="81" spans="1:6" x14ac:dyDescent="0.25">
      <c r="A81" s="4" t="s">
        <v>159</v>
      </c>
      <c r="B81" s="5" t="s">
        <v>160</v>
      </c>
      <c r="C81" s="6">
        <v>20</v>
      </c>
      <c r="D81" s="7">
        <f t="shared" si="4"/>
        <v>95.238095238095227</v>
      </c>
      <c r="E81" s="6">
        <v>6</v>
      </c>
      <c r="F81" s="8">
        <f t="shared" ref="F81:F104" si="5">E81/8*100</f>
        <v>75</v>
      </c>
    </row>
    <row r="82" spans="1:6" x14ac:dyDescent="0.25">
      <c r="A82" s="4" t="s">
        <v>161</v>
      </c>
      <c r="B82" s="5" t="s">
        <v>162</v>
      </c>
      <c r="C82" s="6">
        <v>17</v>
      </c>
      <c r="D82" s="7">
        <f t="shared" si="4"/>
        <v>80.952380952380949</v>
      </c>
      <c r="E82" s="6">
        <v>6</v>
      </c>
      <c r="F82" s="8">
        <f t="shared" si="5"/>
        <v>75</v>
      </c>
    </row>
    <row r="83" spans="1:6" x14ac:dyDescent="0.25">
      <c r="A83" s="4" t="s">
        <v>163</v>
      </c>
      <c r="B83" s="5" t="s">
        <v>164</v>
      </c>
      <c r="C83" s="6">
        <v>21</v>
      </c>
      <c r="D83" s="7">
        <f t="shared" si="4"/>
        <v>100</v>
      </c>
      <c r="E83" s="6">
        <v>8</v>
      </c>
      <c r="F83" s="8">
        <f t="shared" si="5"/>
        <v>100</v>
      </c>
    </row>
    <row r="84" spans="1:6" x14ac:dyDescent="0.25">
      <c r="A84" s="4" t="s">
        <v>165</v>
      </c>
      <c r="B84" s="5" t="s">
        <v>166</v>
      </c>
      <c r="C84" s="6">
        <v>18</v>
      </c>
      <c r="D84" s="7">
        <f t="shared" si="4"/>
        <v>85.714285714285708</v>
      </c>
      <c r="E84" s="6">
        <v>8</v>
      </c>
      <c r="F84" s="8">
        <f t="shared" si="5"/>
        <v>100</v>
      </c>
    </row>
    <row r="85" spans="1:6" x14ac:dyDescent="0.25">
      <c r="A85" s="4" t="s">
        <v>167</v>
      </c>
      <c r="B85" s="5" t="s">
        <v>168</v>
      </c>
      <c r="C85" s="6">
        <v>19</v>
      </c>
      <c r="D85" s="7">
        <f t="shared" si="4"/>
        <v>90.476190476190482</v>
      </c>
      <c r="E85" s="6">
        <v>6</v>
      </c>
      <c r="F85" s="8">
        <f t="shared" si="5"/>
        <v>75</v>
      </c>
    </row>
    <row r="86" spans="1:6" x14ac:dyDescent="0.25">
      <c r="A86" s="4" t="s">
        <v>169</v>
      </c>
      <c r="B86" s="9" t="s">
        <v>170</v>
      </c>
      <c r="C86" s="6">
        <v>20</v>
      </c>
      <c r="D86" s="7">
        <f t="shared" si="4"/>
        <v>95.238095238095227</v>
      </c>
      <c r="E86" s="6">
        <v>6</v>
      </c>
      <c r="F86" s="8">
        <f t="shared" si="5"/>
        <v>75</v>
      </c>
    </row>
    <row r="87" spans="1:6" x14ac:dyDescent="0.25">
      <c r="A87" s="4" t="s">
        <v>171</v>
      </c>
      <c r="B87" s="5" t="s">
        <v>172</v>
      </c>
      <c r="C87" s="6">
        <v>18</v>
      </c>
      <c r="D87" s="7">
        <f t="shared" si="4"/>
        <v>85.714285714285708</v>
      </c>
      <c r="E87" s="6">
        <v>8</v>
      </c>
      <c r="F87" s="8">
        <f t="shared" si="5"/>
        <v>100</v>
      </c>
    </row>
    <row r="88" spans="1:6" x14ac:dyDescent="0.25">
      <c r="A88" s="4" t="s">
        <v>173</v>
      </c>
      <c r="B88" s="5" t="s">
        <v>174</v>
      </c>
      <c r="C88" s="6">
        <v>21</v>
      </c>
      <c r="D88" s="7">
        <f t="shared" si="4"/>
        <v>100</v>
      </c>
      <c r="E88" s="6">
        <v>8</v>
      </c>
      <c r="F88" s="8">
        <f t="shared" si="5"/>
        <v>100</v>
      </c>
    </row>
    <row r="89" spans="1:6" x14ac:dyDescent="0.25">
      <c r="A89" s="4" t="s">
        <v>175</v>
      </c>
      <c r="B89" s="5" t="s">
        <v>176</v>
      </c>
      <c r="C89" s="6">
        <v>21</v>
      </c>
      <c r="D89" s="7">
        <f t="shared" si="4"/>
        <v>100</v>
      </c>
      <c r="E89" s="6">
        <v>8</v>
      </c>
      <c r="F89" s="8">
        <f t="shared" si="5"/>
        <v>100</v>
      </c>
    </row>
    <row r="90" spans="1:6" x14ac:dyDescent="0.25">
      <c r="A90" s="4" t="s">
        <v>177</v>
      </c>
      <c r="B90" s="5" t="s">
        <v>178</v>
      </c>
      <c r="C90" s="6">
        <v>21</v>
      </c>
      <c r="D90" s="7">
        <f t="shared" si="4"/>
        <v>100</v>
      </c>
      <c r="E90" s="6">
        <v>8</v>
      </c>
      <c r="F90" s="8">
        <f t="shared" si="5"/>
        <v>100</v>
      </c>
    </row>
    <row r="91" spans="1:6" x14ac:dyDescent="0.25">
      <c r="A91" s="4" t="s">
        <v>179</v>
      </c>
      <c r="B91" s="5" t="s">
        <v>180</v>
      </c>
      <c r="C91" s="6">
        <v>20</v>
      </c>
      <c r="D91" s="7">
        <f t="shared" si="4"/>
        <v>95.238095238095227</v>
      </c>
      <c r="E91" s="6">
        <v>6</v>
      </c>
      <c r="F91" s="8">
        <f t="shared" si="5"/>
        <v>75</v>
      </c>
    </row>
    <row r="92" spans="1:6" x14ac:dyDescent="0.25">
      <c r="A92" s="4" t="s">
        <v>181</v>
      </c>
      <c r="B92" s="5" t="s">
        <v>182</v>
      </c>
      <c r="C92" s="6">
        <v>21</v>
      </c>
      <c r="D92" s="7">
        <f t="shared" si="4"/>
        <v>100</v>
      </c>
      <c r="E92" s="6">
        <v>8</v>
      </c>
      <c r="F92" s="8">
        <f t="shared" si="5"/>
        <v>100</v>
      </c>
    </row>
    <row r="93" spans="1:6" x14ac:dyDescent="0.25">
      <c r="A93" s="4" t="s">
        <v>183</v>
      </c>
      <c r="B93" s="5" t="s">
        <v>184</v>
      </c>
      <c r="C93" s="6">
        <v>21</v>
      </c>
      <c r="D93" s="7">
        <f t="shared" si="4"/>
        <v>100</v>
      </c>
      <c r="E93" s="6">
        <v>8</v>
      </c>
      <c r="F93" s="8">
        <f t="shared" si="5"/>
        <v>100</v>
      </c>
    </row>
    <row r="94" spans="1:6" x14ac:dyDescent="0.25">
      <c r="A94" s="4" t="s">
        <v>185</v>
      </c>
      <c r="B94" s="5" t="s">
        <v>186</v>
      </c>
      <c r="C94" s="6">
        <v>15</v>
      </c>
      <c r="D94" s="7">
        <f t="shared" si="4"/>
        <v>71.428571428571431</v>
      </c>
      <c r="E94" s="6">
        <v>6</v>
      </c>
      <c r="F94" s="8">
        <f t="shared" si="5"/>
        <v>75</v>
      </c>
    </row>
    <row r="95" spans="1:6" x14ac:dyDescent="0.25">
      <c r="A95" s="4" t="s">
        <v>187</v>
      </c>
      <c r="B95" s="5" t="s">
        <v>188</v>
      </c>
      <c r="C95" s="6">
        <v>21</v>
      </c>
      <c r="D95" s="7">
        <f t="shared" si="4"/>
        <v>100</v>
      </c>
      <c r="E95" s="6">
        <v>8</v>
      </c>
      <c r="F95" s="8">
        <f t="shared" si="5"/>
        <v>100</v>
      </c>
    </row>
    <row r="96" spans="1:6" x14ac:dyDescent="0.25">
      <c r="A96" s="4" t="s">
        <v>189</v>
      </c>
      <c r="B96" s="5" t="s">
        <v>190</v>
      </c>
      <c r="C96" s="6">
        <v>20</v>
      </c>
      <c r="D96" s="7">
        <f t="shared" si="4"/>
        <v>95.238095238095227</v>
      </c>
      <c r="E96" s="6">
        <v>8</v>
      </c>
      <c r="F96" s="8">
        <f t="shared" si="5"/>
        <v>100</v>
      </c>
    </row>
    <row r="97" spans="1:6" x14ac:dyDescent="0.25">
      <c r="A97" s="4" t="s">
        <v>191</v>
      </c>
      <c r="B97" s="5" t="s">
        <v>192</v>
      </c>
      <c r="C97" s="6">
        <v>21</v>
      </c>
      <c r="D97" s="7">
        <f t="shared" si="4"/>
        <v>100</v>
      </c>
      <c r="E97" s="6">
        <v>6</v>
      </c>
      <c r="F97" s="8">
        <f t="shared" si="5"/>
        <v>75</v>
      </c>
    </row>
    <row r="98" spans="1:6" x14ac:dyDescent="0.25">
      <c r="A98" s="4" t="s">
        <v>193</v>
      </c>
      <c r="B98" s="5" t="s">
        <v>194</v>
      </c>
      <c r="C98" s="6">
        <v>20</v>
      </c>
      <c r="D98" s="7">
        <f t="shared" si="4"/>
        <v>95.238095238095227</v>
      </c>
      <c r="E98" s="6">
        <v>6</v>
      </c>
      <c r="F98" s="8">
        <f t="shared" si="5"/>
        <v>75</v>
      </c>
    </row>
    <row r="99" spans="1:6" x14ac:dyDescent="0.25">
      <c r="A99" s="4" t="s">
        <v>195</v>
      </c>
      <c r="B99" s="5" t="s">
        <v>196</v>
      </c>
      <c r="C99" s="6">
        <v>21</v>
      </c>
      <c r="D99" s="7">
        <f t="shared" si="4"/>
        <v>100</v>
      </c>
      <c r="E99" s="6">
        <v>8</v>
      </c>
      <c r="F99" s="8">
        <f t="shared" si="5"/>
        <v>100</v>
      </c>
    </row>
    <row r="100" spans="1:6" x14ac:dyDescent="0.25">
      <c r="A100" s="4" t="s">
        <v>197</v>
      </c>
      <c r="B100" s="5" t="s">
        <v>198</v>
      </c>
      <c r="C100" s="6">
        <v>15</v>
      </c>
      <c r="D100" s="7">
        <f t="shared" si="4"/>
        <v>71.428571428571431</v>
      </c>
      <c r="E100" s="6">
        <v>8</v>
      </c>
      <c r="F100" s="8">
        <f t="shared" si="5"/>
        <v>100</v>
      </c>
    </row>
    <row r="101" spans="1:6" x14ac:dyDescent="0.25">
      <c r="A101" s="4" t="s">
        <v>199</v>
      </c>
      <c r="B101" s="5" t="s">
        <v>200</v>
      </c>
      <c r="C101" s="6">
        <v>19</v>
      </c>
      <c r="D101" s="7">
        <f t="shared" si="4"/>
        <v>90.476190476190482</v>
      </c>
      <c r="E101" s="6">
        <v>8</v>
      </c>
      <c r="F101" s="8">
        <f t="shared" si="5"/>
        <v>100</v>
      </c>
    </row>
    <row r="102" spans="1:6" x14ac:dyDescent="0.25">
      <c r="A102" s="4" t="s">
        <v>201</v>
      </c>
      <c r="B102" s="5" t="s">
        <v>202</v>
      </c>
      <c r="C102" s="6">
        <v>21</v>
      </c>
      <c r="D102" s="7">
        <f t="shared" si="4"/>
        <v>100</v>
      </c>
      <c r="E102" s="6">
        <v>8</v>
      </c>
      <c r="F102" s="8">
        <f t="shared" si="5"/>
        <v>100</v>
      </c>
    </row>
    <row r="103" spans="1:6" x14ac:dyDescent="0.25">
      <c r="A103" s="4" t="s">
        <v>203</v>
      </c>
      <c r="B103" s="5" t="s">
        <v>204</v>
      </c>
      <c r="C103" s="6">
        <v>18</v>
      </c>
      <c r="D103" s="7">
        <f t="shared" si="4"/>
        <v>85.714285714285708</v>
      </c>
      <c r="E103" s="6">
        <v>6</v>
      </c>
      <c r="F103" s="8">
        <f t="shared" si="5"/>
        <v>75</v>
      </c>
    </row>
    <row r="104" spans="1:6" x14ac:dyDescent="0.25">
      <c r="A104" s="4" t="s">
        <v>205</v>
      </c>
      <c r="B104" s="5" t="s">
        <v>206</v>
      </c>
      <c r="C104" s="6">
        <v>20</v>
      </c>
      <c r="D104" s="7">
        <f t="shared" si="4"/>
        <v>95.238095238095227</v>
      </c>
      <c r="E104" s="6">
        <v>6</v>
      </c>
      <c r="F104" s="8">
        <f t="shared" si="5"/>
        <v>75</v>
      </c>
    </row>
  </sheetData>
  <mergeCells count="2">
    <mergeCell ref="A3:F3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workbookViewId="0">
      <selection sqref="A1:H1"/>
    </sheetView>
  </sheetViews>
  <sheetFormatPr defaultRowHeight="15" x14ac:dyDescent="0.25"/>
  <cols>
    <col min="1" max="1" width="10.85546875" style="10" customWidth="1"/>
    <col min="2" max="2" width="31.42578125" customWidth="1"/>
    <col min="3" max="3" width="13" customWidth="1"/>
    <col min="4" max="4" width="11" customWidth="1"/>
    <col min="5" max="5" width="11.7109375" customWidth="1"/>
    <col min="7" max="7" width="10.140625" customWidth="1"/>
  </cols>
  <sheetData>
    <row r="1" spans="1:8" ht="21" x14ac:dyDescent="0.35">
      <c r="A1" s="58" t="s">
        <v>226</v>
      </c>
      <c r="B1" s="58"/>
      <c r="C1" s="58"/>
      <c r="D1" s="58"/>
      <c r="E1" s="58"/>
      <c r="F1" s="58"/>
      <c r="G1" s="58"/>
      <c r="H1" s="58"/>
    </row>
    <row r="2" spans="1:8" ht="15.75" x14ac:dyDescent="0.25">
      <c r="B2" s="57" t="s">
        <v>208</v>
      </c>
      <c r="C2" s="57"/>
      <c r="D2" s="57"/>
      <c r="E2" s="57"/>
      <c r="F2" s="57"/>
    </row>
    <row r="4" spans="1:8" ht="45" x14ac:dyDescent="0.25">
      <c r="A4" s="11" t="s">
        <v>209</v>
      </c>
      <c r="B4" s="12" t="s">
        <v>210</v>
      </c>
      <c r="C4" s="13" t="s">
        <v>211</v>
      </c>
      <c r="D4" s="14" t="s">
        <v>212</v>
      </c>
      <c r="E4" s="15" t="s">
        <v>213</v>
      </c>
      <c r="F4" s="16" t="s">
        <v>214</v>
      </c>
      <c r="G4" s="16" t="s">
        <v>215</v>
      </c>
    </row>
    <row r="5" spans="1:8" ht="15.75" thickBot="1" x14ac:dyDescent="0.3">
      <c r="A5" s="17" t="s">
        <v>216</v>
      </c>
      <c r="B5" s="18" t="s">
        <v>8</v>
      </c>
      <c r="C5" s="19">
        <v>39</v>
      </c>
      <c r="D5" s="20">
        <v>54</v>
      </c>
      <c r="E5" s="20">
        <v>93</v>
      </c>
      <c r="F5" s="21">
        <v>102</v>
      </c>
      <c r="G5" s="21">
        <v>91</v>
      </c>
    </row>
    <row r="6" spans="1:8" ht="15.75" thickBot="1" x14ac:dyDescent="0.3">
      <c r="A6" s="17" t="s">
        <v>217</v>
      </c>
      <c r="B6" s="22" t="s">
        <v>10</v>
      </c>
      <c r="C6" s="23">
        <v>48</v>
      </c>
      <c r="D6" s="20">
        <v>54</v>
      </c>
      <c r="E6" s="20">
        <v>102</v>
      </c>
      <c r="F6" s="21">
        <v>102</v>
      </c>
      <c r="G6" s="21">
        <v>100</v>
      </c>
    </row>
    <row r="7" spans="1:8" ht="15.75" thickBot="1" x14ac:dyDescent="0.3">
      <c r="A7" s="17" t="s">
        <v>218</v>
      </c>
      <c r="B7" s="22" t="s">
        <v>12</v>
      </c>
      <c r="C7" s="23">
        <v>48</v>
      </c>
      <c r="D7" s="20">
        <v>54</v>
      </c>
      <c r="E7" s="20">
        <v>102</v>
      </c>
      <c r="F7" s="21">
        <v>102</v>
      </c>
      <c r="G7" s="21">
        <v>100</v>
      </c>
    </row>
    <row r="8" spans="1:8" ht="15.75" thickBot="1" x14ac:dyDescent="0.3">
      <c r="A8" s="17" t="s">
        <v>219</v>
      </c>
      <c r="B8" s="22" t="s">
        <v>14</v>
      </c>
      <c r="C8" s="23">
        <v>48</v>
      </c>
      <c r="D8" s="20">
        <v>54</v>
      </c>
      <c r="E8" s="20">
        <v>102</v>
      </c>
      <c r="F8" s="21">
        <v>102</v>
      </c>
      <c r="G8" s="21">
        <v>100</v>
      </c>
    </row>
    <row r="9" spans="1:8" ht="15.75" thickBot="1" x14ac:dyDescent="0.3">
      <c r="A9" s="17" t="s">
        <v>220</v>
      </c>
      <c r="B9" s="22" t="s">
        <v>16</v>
      </c>
      <c r="C9" s="23">
        <v>48</v>
      </c>
      <c r="D9" s="20">
        <v>54</v>
      </c>
      <c r="E9" s="20">
        <v>102</v>
      </c>
      <c r="F9" s="21">
        <v>102</v>
      </c>
      <c r="G9" s="21">
        <v>100</v>
      </c>
    </row>
    <row r="10" spans="1:8" ht="15.75" thickBot="1" x14ac:dyDescent="0.3">
      <c r="A10" s="17" t="s">
        <v>221</v>
      </c>
      <c r="B10" s="22" t="s">
        <v>18</v>
      </c>
      <c r="C10" s="23">
        <v>48</v>
      </c>
      <c r="D10" s="20">
        <v>54</v>
      </c>
      <c r="E10" s="20">
        <v>102</v>
      </c>
      <c r="F10" s="21">
        <v>102</v>
      </c>
      <c r="G10" s="21">
        <v>100</v>
      </c>
    </row>
    <row r="11" spans="1:8" ht="15.75" thickBot="1" x14ac:dyDescent="0.3">
      <c r="A11" s="17" t="s">
        <v>222</v>
      </c>
      <c r="B11" s="22" t="s">
        <v>20</v>
      </c>
      <c r="C11" s="23">
        <v>48</v>
      </c>
      <c r="D11" s="20">
        <v>54</v>
      </c>
      <c r="E11" s="20">
        <v>102</v>
      </c>
      <c r="F11" s="21">
        <v>102</v>
      </c>
      <c r="G11" s="21">
        <v>100</v>
      </c>
    </row>
    <row r="12" spans="1:8" ht="15.75" thickBot="1" x14ac:dyDescent="0.3">
      <c r="A12" s="17" t="s">
        <v>223</v>
      </c>
      <c r="B12" s="22" t="s">
        <v>22</v>
      </c>
      <c r="C12" s="23">
        <v>45</v>
      </c>
      <c r="D12" s="20">
        <v>45</v>
      </c>
      <c r="E12" s="20">
        <v>90</v>
      </c>
      <c r="F12" s="21">
        <v>102</v>
      </c>
      <c r="G12" s="21">
        <v>88</v>
      </c>
    </row>
    <row r="13" spans="1:8" ht="15.75" thickBot="1" x14ac:dyDescent="0.3">
      <c r="A13" s="17" t="s">
        <v>224</v>
      </c>
      <c r="B13" s="22" t="s">
        <v>24</v>
      </c>
      <c r="C13" s="23">
        <v>48</v>
      </c>
      <c r="D13" s="20">
        <v>54</v>
      </c>
      <c r="E13" s="20">
        <v>102</v>
      </c>
      <c r="F13" s="21">
        <v>102</v>
      </c>
      <c r="G13" s="21">
        <v>100</v>
      </c>
    </row>
    <row r="14" spans="1:8" ht="15.75" thickBot="1" x14ac:dyDescent="0.3">
      <c r="A14" s="17" t="s">
        <v>25</v>
      </c>
      <c r="B14" s="22" t="s">
        <v>26</v>
      </c>
      <c r="C14" s="23">
        <v>48</v>
      </c>
      <c r="D14" s="20">
        <v>54</v>
      </c>
      <c r="E14" s="20">
        <v>102</v>
      </c>
      <c r="F14" s="21">
        <v>102</v>
      </c>
      <c r="G14" s="21">
        <v>100</v>
      </c>
    </row>
    <row r="15" spans="1:8" ht="15.75" thickBot="1" x14ac:dyDescent="0.3">
      <c r="A15" s="17" t="s">
        <v>27</v>
      </c>
      <c r="B15" s="22" t="s">
        <v>28</v>
      </c>
      <c r="C15" s="23">
        <v>48</v>
      </c>
      <c r="D15" s="20">
        <v>54</v>
      </c>
      <c r="E15" s="20">
        <v>102</v>
      </c>
      <c r="F15" s="21">
        <v>102</v>
      </c>
      <c r="G15" s="21">
        <v>100</v>
      </c>
    </row>
    <row r="16" spans="1:8" ht="15.75" thickBot="1" x14ac:dyDescent="0.3">
      <c r="A16" s="17" t="s">
        <v>29</v>
      </c>
      <c r="B16" s="24" t="s">
        <v>30</v>
      </c>
      <c r="C16" s="23">
        <v>48</v>
      </c>
      <c r="D16" s="20">
        <v>54</v>
      </c>
      <c r="E16" s="20">
        <v>102</v>
      </c>
      <c r="F16" s="21">
        <v>102</v>
      </c>
      <c r="G16" s="21">
        <v>100</v>
      </c>
    </row>
    <row r="17" spans="1:7" ht="15.75" thickBot="1" x14ac:dyDescent="0.3">
      <c r="A17" s="25" t="s">
        <v>31</v>
      </c>
      <c r="B17" s="22" t="s">
        <v>32</v>
      </c>
      <c r="C17" s="23">
        <v>48</v>
      </c>
      <c r="D17" s="20">
        <v>54</v>
      </c>
      <c r="E17" s="20">
        <v>102</v>
      </c>
      <c r="F17" s="21">
        <v>102</v>
      </c>
      <c r="G17" s="21">
        <v>100</v>
      </c>
    </row>
    <row r="18" spans="1:7" ht="15.75" thickBot="1" x14ac:dyDescent="0.3">
      <c r="A18" s="25" t="s">
        <v>33</v>
      </c>
      <c r="B18" s="22" t="s">
        <v>34</v>
      </c>
      <c r="C18" s="23">
        <v>48</v>
      </c>
      <c r="D18" s="20">
        <v>54</v>
      </c>
      <c r="E18" s="20">
        <v>102</v>
      </c>
      <c r="F18" s="21">
        <v>102</v>
      </c>
      <c r="G18" s="21">
        <v>100</v>
      </c>
    </row>
    <row r="19" spans="1:7" ht="15.75" thickBot="1" x14ac:dyDescent="0.3">
      <c r="A19" s="25" t="s">
        <v>35</v>
      </c>
      <c r="B19" s="22" t="s">
        <v>225</v>
      </c>
      <c r="C19" s="23">
        <v>41</v>
      </c>
      <c r="D19" s="20">
        <v>54</v>
      </c>
      <c r="E19" s="20">
        <v>95</v>
      </c>
      <c r="F19" s="21">
        <v>102</v>
      </c>
      <c r="G19" s="21">
        <v>93</v>
      </c>
    </row>
    <row r="20" spans="1:7" ht="15.75" thickBot="1" x14ac:dyDescent="0.3">
      <c r="A20" s="25" t="s">
        <v>37</v>
      </c>
      <c r="B20" s="22" t="s">
        <v>38</v>
      </c>
      <c r="C20" s="23">
        <v>48</v>
      </c>
      <c r="D20" s="20">
        <v>54</v>
      </c>
      <c r="E20" s="20">
        <v>102</v>
      </c>
      <c r="F20" s="21">
        <v>102</v>
      </c>
      <c r="G20" s="21">
        <v>100</v>
      </c>
    </row>
    <row r="21" spans="1:7" ht="15.75" thickBot="1" x14ac:dyDescent="0.3">
      <c r="A21" s="25" t="s">
        <v>39</v>
      </c>
      <c r="B21" s="22" t="s">
        <v>40</v>
      </c>
      <c r="C21" s="23">
        <v>48</v>
      </c>
      <c r="D21" s="20">
        <v>54</v>
      </c>
      <c r="E21" s="20">
        <v>102</v>
      </c>
      <c r="F21" s="21">
        <v>102</v>
      </c>
      <c r="G21" s="21">
        <v>100</v>
      </c>
    </row>
    <row r="22" spans="1:7" ht="15.75" thickBot="1" x14ac:dyDescent="0.3">
      <c r="A22" s="25" t="s">
        <v>41</v>
      </c>
      <c r="B22" s="22" t="s">
        <v>42</v>
      </c>
      <c r="C22" s="23">
        <v>18</v>
      </c>
      <c r="D22" s="20">
        <v>27</v>
      </c>
      <c r="E22" s="20">
        <v>45</v>
      </c>
      <c r="F22" s="21">
        <v>102</v>
      </c>
      <c r="G22" s="21">
        <v>44</v>
      </c>
    </row>
    <row r="23" spans="1:7" ht="15.75" thickBot="1" x14ac:dyDescent="0.3">
      <c r="A23" s="25" t="s">
        <v>43</v>
      </c>
      <c r="B23" s="22" t="s">
        <v>44</v>
      </c>
      <c r="C23" s="23">
        <v>48</v>
      </c>
      <c r="D23" s="20">
        <v>54</v>
      </c>
      <c r="E23" s="20">
        <v>102</v>
      </c>
      <c r="F23" s="21">
        <v>102</v>
      </c>
      <c r="G23" s="21">
        <v>100</v>
      </c>
    </row>
    <row r="24" spans="1:7" ht="15.75" thickBot="1" x14ac:dyDescent="0.3">
      <c r="A24" s="25" t="s">
        <v>45</v>
      </c>
      <c r="B24" s="22" t="s">
        <v>46</v>
      </c>
      <c r="C24" s="23">
        <v>48</v>
      </c>
      <c r="D24" s="20">
        <v>54</v>
      </c>
      <c r="E24" s="20">
        <v>102</v>
      </c>
      <c r="F24" s="21">
        <v>102</v>
      </c>
      <c r="G24" s="21">
        <v>100</v>
      </c>
    </row>
    <row r="25" spans="1:7" ht="15.75" thickBot="1" x14ac:dyDescent="0.3">
      <c r="A25" s="25" t="s">
        <v>47</v>
      </c>
      <c r="B25" s="22" t="s">
        <v>48</v>
      </c>
      <c r="C25" s="23">
        <v>42</v>
      </c>
      <c r="D25" s="20">
        <v>54</v>
      </c>
      <c r="E25" s="20">
        <v>96</v>
      </c>
      <c r="F25" s="21">
        <v>102</v>
      </c>
      <c r="G25" s="21">
        <v>94</v>
      </c>
    </row>
    <row r="26" spans="1:7" ht="15.75" thickBot="1" x14ac:dyDescent="0.3">
      <c r="A26" s="25" t="s">
        <v>49</v>
      </c>
      <c r="B26" s="24" t="s">
        <v>50</v>
      </c>
      <c r="C26" s="23">
        <v>42</v>
      </c>
      <c r="D26" s="20">
        <v>54</v>
      </c>
      <c r="E26" s="20">
        <v>96</v>
      </c>
      <c r="F26" s="21">
        <v>102</v>
      </c>
      <c r="G26" s="21">
        <v>94</v>
      </c>
    </row>
    <row r="27" spans="1:7" ht="15.75" thickBot="1" x14ac:dyDescent="0.3">
      <c r="A27" s="25" t="s">
        <v>51</v>
      </c>
      <c r="B27" s="22" t="s">
        <v>52</v>
      </c>
      <c r="C27" s="23">
        <v>48</v>
      </c>
      <c r="D27" s="20">
        <v>54</v>
      </c>
      <c r="E27" s="20">
        <v>102</v>
      </c>
      <c r="F27" s="21">
        <v>102</v>
      </c>
      <c r="G27" s="21">
        <v>100</v>
      </c>
    </row>
    <row r="28" spans="1:7" ht="15.75" thickBot="1" x14ac:dyDescent="0.3">
      <c r="A28" s="25" t="s">
        <v>53</v>
      </c>
      <c r="B28" s="22" t="s">
        <v>54</v>
      </c>
      <c r="C28" s="23">
        <v>48</v>
      </c>
      <c r="D28" s="20">
        <v>54</v>
      </c>
      <c r="E28" s="20">
        <v>102</v>
      </c>
      <c r="F28" s="21">
        <v>102</v>
      </c>
      <c r="G28" s="21">
        <v>100</v>
      </c>
    </row>
    <row r="29" spans="1:7" ht="15.75" thickBot="1" x14ac:dyDescent="0.3">
      <c r="A29" s="25" t="s">
        <v>55</v>
      </c>
      <c r="B29" s="22" t="s">
        <v>56</v>
      </c>
      <c r="C29" s="23">
        <v>48</v>
      </c>
      <c r="D29" s="20">
        <v>54</v>
      </c>
      <c r="E29" s="20">
        <v>102</v>
      </c>
      <c r="F29" s="21">
        <v>102</v>
      </c>
      <c r="G29" s="21">
        <v>100</v>
      </c>
    </row>
    <row r="30" spans="1:7" ht="15.75" thickBot="1" x14ac:dyDescent="0.3">
      <c r="A30" s="25" t="s">
        <v>57</v>
      </c>
      <c r="B30" s="22" t="s">
        <v>58</v>
      </c>
      <c r="C30" s="23">
        <v>48</v>
      </c>
      <c r="D30" s="20">
        <v>54</v>
      </c>
      <c r="E30" s="20">
        <v>102</v>
      </c>
      <c r="F30" s="21">
        <v>102</v>
      </c>
      <c r="G30" s="21">
        <v>100</v>
      </c>
    </row>
    <row r="31" spans="1:7" ht="15.75" thickBot="1" x14ac:dyDescent="0.3">
      <c r="A31" s="25" t="s">
        <v>59</v>
      </c>
      <c r="B31" s="22" t="s">
        <v>60</v>
      </c>
      <c r="C31" s="23">
        <v>48</v>
      </c>
      <c r="D31" s="20">
        <v>54</v>
      </c>
      <c r="E31" s="20">
        <v>102</v>
      </c>
      <c r="F31" s="21">
        <v>102</v>
      </c>
      <c r="G31" s="21">
        <v>100</v>
      </c>
    </row>
    <row r="32" spans="1:7" ht="15.75" thickBot="1" x14ac:dyDescent="0.3">
      <c r="A32" s="25" t="s">
        <v>61</v>
      </c>
      <c r="B32" s="22" t="s">
        <v>62</v>
      </c>
      <c r="C32" s="23">
        <v>42</v>
      </c>
      <c r="D32" s="20">
        <v>54</v>
      </c>
      <c r="E32" s="20">
        <v>96</v>
      </c>
      <c r="F32" s="21">
        <v>102</v>
      </c>
      <c r="G32" s="21">
        <v>94</v>
      </c>
    </row>
    <row r="33" spans="1:7" ht="15.75" thickBot="1" x14ac:dyDescent="0.3">
      <c r="A33" s="25" t="s">
        <v>63</v>
      </c>
      <c r="B33" s="22" t="s">
        <v>64</v>
      </c>
      <c r="C33" s="23">
        <v>44</v>
      </c>
      <c r="D33" s="20">
        <v>54</v>
      </c>
      <c r="E33" s="20">
        <v>98</v>
      </c>
      <c r="F33" s="21">
        <v>102</v>
      </c>
      <c r="G33" s="21">
        <v>96</v>
      </c>
    </row>
    <row r="34" spans="1:7" ht="15.75" thickBot="1" x14ac:dyDescent="0.3">
      <c r="A34" s="25" t="s">
        <v>65</v>
      </c>
      <c r="B34" s="24" t="s">
        <v>66</v>
      </c>
      <c r="C34" s="23">
        <v>48</v>
      </c>
      <c r="D34" s="20">
        <v>54</v>
      </c>
      <c r="E34" s="20">
        <v>102</v>
      </c>
      <c r="F34" s="21">
        <v>102</v>
      </c>
      <c r="G34" s="21">
        <v>100</v>
      </c>
    </row>
    <row r="35" spans="1:7" ht="15.75" thickBot="1" x14ac:dyDescent="0.3">
      <c r="A35" s="25" t="s">
        <v>67</v>
      </c>
      <c r="B35" s="22" t="s">
        <v>68</v>
      </c>
      <c r="C35" s="23">
        <v>48</v>
      </c>
      <c r="D35" s="20">
        <v>54</v>
      </c>
      <c r="E35" s="20">
        <v>102</v>
      </c>
      <c r="F35" s="21">
        <v>102</v>
      </c>
      <c r="G35" s="21">
        <v>100</v>
      </c>
    </row>
    <row r="36" spans="1:7" ht="15.75" thickBot="1" x14ac:dyDescent="0.3">
      <c r="A36" s="25" t="s">
        <v>69</v>
      </c>
      <c r="B36" s="22" t="s">
        <v>70</v>
      </c>
      <c r="C36" s="23">
        <v>45</v>
      </c>
      <c r="D36" s="20">
        <v>54</v>
      </c>
      <c r="E36" s="20">
        <v>99</v>
      </c>
      <c r="F36" s="21">
        <v>102</v>
      </c>
      <c r="G36" s="21">
        <v>97</v>
      </c>
    </row>
    <row r="37" spans="1:7" ht="15.75" thickBot="1" x14ac:dyDescent="0.3">
      <c r="A37" s="25" t="s">
        <v>71</v>
      </c>
      <c r="B37" s="22" t="s">
        <v>72</v>
      </c>
      <c r="C37" s="23">
        <v>48</v>
      </c>
      <c r="D37" s="20">
        <v>54</v>
      </c>
      <c r="E37" s="20">
        <v>102</v>
      </c>
      <c r="F37" s="21">
        <v>102</v>
      </c>
      <c r="G37" s="21">
        <v>100</v>
      </c>
    </row>
    <row r="38" spans="1:7" ht="15.75" thickBot="1" x14ac:dyDescent="0.3">
      <c r="A38" s="25" t="s">
        <v>73</v>
      </c>
      <c r="B38" s="22" t="s">
        <v>74</v>
      </c>
      <c r="C38" s="23">
        <v>39</v>
      </c>
      <c r="D38" s="20">
        <v>54</v>
      </c>
      <c r="E38" s="20">
        <v>93</v>
      </c>
      <c r="F38" s="21">
        <v>102</v>
      </c>
      <c r="G38" s="21">
        <v>91</v>
      </c>
    </row>
    <row r="39" spans="1:7" ht="15.75" thickBot="1" x14ac:dyDescent="0.3">
      <c r="A39" s="25" t="s">
        <v>75</v>
      </c>
      <c r="B39" s="22" t="s">
        <v>76</v>
      </c>
      <c r="C39" s="23">
        <v>45</v>
      </c>
      <c r="D39" s="20">
        <v>54</v>
      </c>
      <c r="E39" s="20">
        <v>99</v>
      </c>
      <c r="F39" s="21">
        <v>102</v>
      </c>
      <c r="G39" s="21">
        <v>97</v>
      </c>
    </row>
    <row r="40" spans="1:7" ht="15.75" thickBot="1" x14ac:dyDescent="0.3">
      <c r="A40" s="25" t="s">
        <v>77</v>
      </c>
      <c r="B40" s="22" t="s">
        <v>78</v>
      </c>
      <c r="C40" s="23">
        <v>48</v>
      </c>
      <c r="D40" s="20">
        <v>54</v>
      </c>
      <c r="E40" s="20">
        <v>102</v>
      </c>
      <c r="F40" s="21">
        <v>102</v>
      </c>
      <c r="G40" s="21">
        <v>100</v>
      </c>
    </row>
    <row r="41" spans="1:7" ht="15.75" thickBot="1" x14ac:dyDescent="0.3">
      <c r="A41" s="25" t="s">
        <v>79</v>
      </c>
      <c r="B41" s="22" t="s">
        <v>80</v>
      </c>
      <c r="C41" s="23">
        <v>48</v>
      </c>
      <c r="D41" s="20">
        <v>54</v>
      </c>
      <c r="E41" s="20">
        <v>102</v>
      </c>
      <c r="F41" s="21">
        <v>102</v>
      </c>
      <c r="G41" s="21">
        <v>100</v>
      </c>
    </row>
    <row r="42" spans="1:7" ht="15.75" thickBot="1" x14ac:dyDescent="0.3">
      <c r="A42" s="25" t="s">
        <v>81</v>
      </c>
      <c r="B42" s="22" t="s">
        <v>82</v>
      </c>
      <c r="C42" s="23">
        <v>48</v>
      </c>
      <c r="D42" s="20">
        <v>54</v>
      </c>
      <c r="E42" s="20">
        <v>102</v>
      </c>
      <c r="F42" s="21">
        <v>102</v>
      </c>
      <c r="G42" s="21">
        <v>100</v>
      </c>
    </row>
    <row r="43" spans="1:7" ht="15.75" thickBot="1" x14ac:dyDescent="0.3">
      <c r="A43" s="25" t="s">
        <v>83</v>
      </c>
      <c r="B43" s="22" t="s">
        <v>84</v>
      </c>
      <c r="C43" s="23">
        <v>48</v>
      </c>
      <c r="D43" s="20">
        <v>54</v>
      </c>
      <c r="E43" s="20">
        <v>102</v>
      </c>
      <c r="F43" s="21">
        <v>102</v>
      </c>
      <c r="G43" s="21">
        <v>100</v>
      </c>
    </row>
    <row r="44" spans="1:7" ht="15.75" thickBot="1" x14ac:dyDescent="0.3">
      <c r="A44" s="25" t="s">
        <v>85</v>
      </c>
      <c r="B44" s="22" t="s">
        <v>86</v>
      </c>
      <c r="C44" s="23">
        <v>48</v>
      </c>
      <c r="D44" s="20">
        <v>54</v>
      </c>
      <c r="E44" s="20">
        <v>102</v>
      </c>
      <c r="F44" s="21">
        <v>102</v>
      </c>
      <c r="G44" s="21">
        <v>100</v>
      </c>
    </row>
    <row r="45" spans="1:7" ht="15.75" thickBot="1" x14ac:dyDescent="0.3">
      <c r="A45" s="25" t="s">
        <v>87</v>
      </c>
      <c r="B45" s="22" t="s">
        <v>88</v>
      </c>
      <c r="C45" s="23">
        <v>42</v>
      </c>
      <c r="D45" s="20">
        <v>54</v>
      </c>
      <c r="E45" s="20">
        <v>96</v>
      </c>
      <c r="F45" s="21">
        <v>102</v>
      </c>
      <c r="G45" s="21">
        <v>94</v>
      </c>
    </row>
    <row r="46" spans="1:7" ht="15.75" thickBot="1" x14ac:dyDescent="0.3">
      <c r="A46" s="25" t="s">
        <v>89</v>
      </c>
      <c r="B46" s="22" t="s">
        <v>90</v>
      </c>
      <c r="C46" s="23">
        <v>34</v>
      </c>
      <c r="D46" s="20">
        <v>54</v>
      </c>
      <c r="E46" s="20">
        <v>88</v>
      </c>
      <c r="F46" s="21">
        <v>102</v>
      </c>
      <c r="G46" s="21">
        <v>86</v>
      </c>
    </row>
    <row r="47" spans="1:7" ht="15.75" thickBot="1" x14ac:dyDescent="0.3">
      <c r="A47" s="25" t="s">
        <v>91</v>
      </c>
      <c r="B47" s="22" t="s">
        <v>92</v>
      </c>
      <c r="C47" s="23">
        <v>38</v>
      </c>
      <c r="D47" s="20">
        <v>54</v>
      </c>
      <c r="E47" s="20">
        <v>92</v>
      </c>
      <c r="F47" s="21">
        <v>102</v>
      </c>
      <c r="G47" s="21">
        <v>90</v>
      </c>
    </row>
    <row r="48" spans="1:7" ht="15.75" thickBot="1" x14ac:dyDescent="0.3">
      <c r="A48" s="25" t="s">
        <v>93</v>
      </c>
      <c r="B48" s="18" t="s">
        <v>94</v>
      </c>
      <c r="C48" s="19">
        <v>39</v>
      </c>
      <c r="D48" s="20">
        <v>54</v>
      </c>
      <c r="E48" s="20">
        <v>93</v>
      </c>
      <c r="F48" s="21">
        <v>102</v>
      </c>
      <c r="G48" s="21">
        <v>91</v>
      </c>
    </row>
    <row r="49" spans="1:7" ht="15.75" thickBot="1" x14ac:dyDescent="0.3">
      <c r="A49" s="25" t="s">
        <v>95</v>
      </c>
      <c r="B49" s="22" t="s">
        <v>96</v>
      </c>
      <c r="C49" s="23">
        <v>48</v>
      </c>
      <c r="D49" s="20">
        <v>54</v>
      </c>
      <c r="E49" s="20">
        <v>102</v>
      </c>
      <c r="F49" s="21">
        <v>102</v>
      </c>
      <c r="G49" s="21">
        <v>100</v>
      </c>
    </row>
    <row r="50" spans="1:7" ht="15.75" thickBot="1" x14ac:dyDescent="0.3">
      <c r="A50" s="25" t="s">
        <v>97</v>
      </c>
      <c r="B50" s="22" t="s">
        <v>98</v>
      </c>
      <c r="C50" s="23">
        <v>48</v>
      </c>
      <c r="D50" s="20">
        <v>54</v>
      </c>
      <c r="E50" s="20">
        <v>102</v>
      </c>
      <c r="F50" s="21">
        <v>102</v>
      </c>
      <c r="G50" s="21">
        <v>100</v>
      </c>
    </row>
    <row r="51" spans="1:7" ht="15.75" thickBot="1" x14ac:dyDescent="0.3">
      <c r="A51" s="25" t="s">
        <v>99</v>
      </c>
      <c r="B51" s="22" t="s">
        <v>100</v>
      </c>
      <c r="C51" s="23">
        <v>48</v>
      </c>
      <c r="D51" s="20">
        <v>54</v>
      </c>
      <c r="E51" s="20">
        <v>102</v>
      </c>
      <c r="F51" s="21">
        <v>102</v>
      </c>
      <c r="G51" s="21">
        <v>100</v>
      </c>
    </row>
    <row r="52" spans="1:7" ht="15.75" thickBot="1" x14ac:dyDescent="0.3">
      <c r="A52" s="25" t="s">
        <v>101</v>
      </c>
      <c r="B52" s="22" t="s">
        <v>102</v>
      </c>
      <c r="C52" s="23">
        <v>48</v>
      </c>
      <c r="D52" s="20">
        <v>54</v>
      </c>
      <c r="E52" s="20">
        <v>102</v>
      </c>
      <c r="F52" s="21">
        <v>102</v>
      </c>
      <c r="G52" s="21">
        <v>100</v>
      </c>
    </row>
    <row r="53" spans="1:7" ht="15.75" thickBot="1" x14ac:dyDescent="0.3">
      <c r="A53" s="25" t="s">
        <v>103</v>
      </c>
      <c r="B53" s="22" t="s">
        <v>104</v>
      </c>
      <c r="C53" s="23">
        <v>41</v>
      </c>
      <c r="D53" s="20">
        <v>54</v>
      </c>
      <c r="E53" s="20">
        <v>95</v>
      </c>
      <c r="F53" s="21">
        <v>102</v>
      </c>
      <c r="G53" s="21">
        <v>93</v>
      </c>
    </row>
    <row r="54" spans="1:7" ht="15.75" thickBot="1" x14ac:dyDescent="0.3">
      <c r="A54" s="25" t="s">
        <v>105</v>
      </c>
      <c r="B54" s="24" t="s">
        <v>106</v>
      </c>
      <c r="C54" s="23">
        <v>48</v>
      </c>
      <c r="D54" s="20">
        <v>54</v>
      </c>
      <c r="E54" s="20">
        <v>102</v>
      </c>
      <c r="F54" s="21">
        <v>102</v>
      </c>
      <c r="G54" s="21">
        <v>100</v>
      </c>
    </row>
    <row r="55" spans="1:7" ht="15.75" thickBot="1" x14ac:dyDescent="0.3">
      <c r="A55" s="25" t="s">
        <v>107</v>
      </c>
      <c r="B55" s="22" t="s">
        <v>108</v>
      </c>
      <c r="C55" s="23">
        <v>48</v>
      </c>
      <c r="D55" s="20">
        <v>54</v>
      </c>
      <c r="E55" s="20">
        <v>102</v>
      </c>
      <c r="F55" s="21">
        <v>102</v>
      </c>
      <c r="G55" s="21">
        <v>100</v>
      </c>
    </row>
    <row r="56" spans="1:7" ht="15.75" thickBot="1" x14ac:dyDescent="0.3">
      <c r="A56" s="25" t="s">
        <v>109</v>
      </c>
      <c r="B56" s="22" t="s">
        <v>110</v>
      </c>
      <c r="C56" s="23">
        <v>48</v>
      </c>
      <c r="D56" s="20">
        <v>54</v>
      </c>
      <c r="E56" s="20">
        <v>102</v>
      </c>
      <c r="F56" s="21">
        <v>102</v>
      </c>
      <c r="G56" s="21">
        <v>100</v>
      </c>
    </row>
    <row r="57" spans="1:7" ht="15.75" thickBot="1" x14ac:dyDescent="0.3">
      <c r="A57" s="25" t="s">
        <v>111</v>
      </c>
      <c r="B57" s="22" t="s">
        <v>112</v>
      </c>
      <c r="C57" s="23">
        <v>45</v>
      </c>
      <c r="D57" s="20">
        <v>54</v>
      </c>
      <c r="E57" s="20">
        <v>99</v>
      </c>
      <c r="F57" s="21">
        <v>102</v>
      </c>
      <c r="G57" s="21">
        <v>97</v>
      </c>
    </row>
    <row r="58" spans="1:7" ht="15.75" thickBot="1" x14ac:dyDescent="0.3">
      <c r="A58" s="25" t="s">
        <v>113</v>
      </c>
      <c r="B58" s="22" t="s">
        <v>114</v>
      </c>
      <c r="C58" s="23">
        <v>48</v>
      </c>
      <c r="D58" s="20">
        <v>54</v>
      </c>
      <c r="E58" s="20">
        <v>102</v>
      </c>
      <c r="F58" s="21">
        <v>102</v>
      </c>
      <c r="G58" s="21">
        <v>100</v>
      </c>
    </row>
    <row r="59" spans="1:7" ht="15.75" thickBot="1" x14ac:dyDescent="0.3">
      <c r="A59" s="25" t="s">
        <v>115</v>
      </c>
      <c r="B59" s="22" t="s">
        <v>116</v>
      </c>
      <c r="C59" s="23">
        <v>48</v>
      </c>
      <c r="D59" s="20">
        <v>54</v>
      </c>
      <c r="E59" s="20">
        <v>102</v>
      </c>
      <c r="F59" s="21">
        <v>102</v>
      </c>
      <c r="G59" s="21">
        <v>100</v>
      </c>
    </row>
    <row r="60" spans="1:7" ht="15.75" thickBot="1" x14ac:dyDescent="0.3">
      <c r="A60" s="25" t="s">
        <v>117</v>
      </c>
      <c r="B60" s="24" t="s">
        <v>118</v>
      </c>
      <c r="C60" s="23">
        <v>45</v>
      </c>
      <c r="D60" s="20">
        <v>54</v>
      </c>
      <c r="E60" s="20">
        <v>99</v>
      </c>
      <c r="F60" s="21">
        <v>102</v>
      </c>
      <c r="G60" s="21">
        <v>97</v>
      </c>
    </row>
    <row r="61" spans="1:7" ht="15.75" thickBot="1" x14ac:dyDescent="0.3">
      <c r="A61" s="25" t="s">
        <v>119</v>
      </c>
      <c r="B61" s="22" t="s">
        <v>120</v>
      </c>
      <c r="C61" s="23">
        <v>45</v>
      </c>
      <c r="D61" s="20">
        <v>54</v>
      </c>
      <c r="E61" s="20">
        <v>99</v>
      </c>
      <c r="F61" s="21">
        <v>102</v>
      </c>
      <c r="G61" s="21">
        <v>97</v>
      </c>
    </row>
    <row r="62" spans="1:7" ht="15.75" thickBot="1" x14ac:dyDescent="0.3">
      <c r="A62" s="25" t="s">
        <v>121</v>
      </c>
      <c r="B62" s="22" t="s">
        <v>122</v>
      </c>
      <c r="C62" s="23">
        <v>48</v>
      </c>
      <c r="D62" s="20">
        <v>54</v>
      </c>
      <c r="E62" s="20">
        <v>102</v>
      </c>
      <c r="F62" s="21">
        <v>102</v>
      </c>
      <c r="G62" s="21">
        <v>100</v>
      </c>
    </row>
    <row r="63" spans="1:7" ht="15.75" thickBot="1" x14ac:dyDescent="0.3">
      <c r="A63" s="25" t="s">
        <v>123</v>
      </c>
      <c r="B63" s="22" t="s">
        <v>124</v>
      </c>
      <c r="C63" s="23">
        <v>48</v>
      </c>
      <c r="D63" s="20">
        <v>54</v>
      </c>
      <c r="E63" s="20">
        <v>102</v>
      </c>
      <c r="F63" s="21">
        <v>102</v>
      </c>
      <c r="G63" s="21">
        <v>100</v>
      </c>
    </row>
    <row r="64" spans="1:7" ht="15.75" thickBot="1" x14ac:dyDescent="0.3">
      <c r="A64" s="25" t="s">
        <v>125</v>
      </c>
      <c r="B64" s="24" t="s">
        <v>126</v>
      </c>
      <c r="C64" s="23">
        <v>39</v>
      </c>
      <c r="D64" s="20">
        <v>54</v>
      </c>
      <c r="E64" s="20">
        <v>93</v>
      </c>
      <c r="F64" s="21">
        <v>102</v>
      </c>
      <c r="G64" s="21">
        <v>91</v>
      </c>
    </row>
    <row r="65" spans="1:7" ht="15.75" thickBot="1" x14ac:dyDescent="0.3">
      <c r="A65" s="25" t="s">
        <v>127</v>
      </c>
      <c r="B65" s="22" t="s">
        <v>128</v>
      </c>
      <c r="C65" s="23">
        <v>48</v>
      </c>
      <c r="D65" s="20">
        <v>54</v>
      </c>
      <c r="E65" s="20">
        <v>102</v>
      </c>
      <c r="F65" s="21">
        <v>102</v>
      </c>
      <c r="G65" s="21">
        <v>100</v>
      </c>
    </row>
    <row r="66" spans="1:7" ht="15.75" thickBot="1" x14ac:dyDescent="0.3">
      <c r="A66" s="25" t="s">
        <v>129</v>
      </c>
      <c r="B66" s="22" t="s">
        <v>130</v>
      </c>
      <c r="C66" s="23">
        <v>45</v>
      </c>
      <c r="D66" s="20">
        <v>45</v>
      </c>
      <c r="E66" s="20">
        <v>90</v>
      </c>
      <c r="F66" s="21">
        <v>102</v>
      </c>
      <c r="G66" s="21">
        <v>88</v>
      </c>
    </row>
    <row r="67" spans="1:7" ht="15.75" thickBot="1" x14ac:dyDescent="0.3">
      <c r="A67" s="25" t="s">
        <v>131</v>
      </c>
      <c r="B67" s="22" t="s">
        <v>132</v>
      </c>
      <c r="C67" s="23">
        <v>48</v>
      </c>
      <c r="D67" s="20">
        <v>54</v>
      </c>
      <c r="E67" s="20">
        <v>102</v>
      </c>
      <c r="F67" s="21">
        <v>102</v>
      </c>
      <c r="G67" s="21">
        <v>100</v>
      </c>
    </row>
    <row r="68" spans="1:7" ht="15.75" thickBot="1" x14ac:dyDescent="0.3">
      <c r="A68" s="25" t="s">
        <v>133</v>
      </c>
      <c r="B68" s="22" t="s">
        <v>134</v>
      </c>
      <c r="C68" s="23">
        <v>48</v>
      </c>
      <c r="D68" s="20">
        <v>54</v>
      </c>
      <c r="E68" s="20">
        <v>102</v>
      </c>
      <c r="F68" s="21">
        <v>102</v>
      </c>
      <c r="G68" s="21">
        <v>100</v>
      </c>
    </row>
    <row r="69" spans="1:7" ht="15.75" thickBot="1" x14ac:dyDescent="0.3">
      <c r="A69" s="25" t="s">
        <v>135</v>
      </c>
      <c r="B69" s="22" t="s">
        <v>136</v>
      </c>
      <c r="C69" s="23">
        <v>48</v>
      </c>
      <c r="D69" s="20">
        <v>54</v>
      </c>
      <c r="E69" s="20">
        <v>102</v>
      </c>
      <c r="F69" s="21">
        <v>102</v>
      </c>
      <c r="G69" s="21">
        <v>100</v>
      </c>
    </row>
    <row r="70" spans="1:7" ht="15.75" thickBot="1" x14ac:dyDescent="0.3">
      <c r="A70" s="25" t="s">
        <v>137</v>
      </c>
      <c r="B70" s="22" t="s">
        <v>138</v>
      </c>
      <c r="C70" s="23">
        <v>48</v>
      </c>
      <c r="D70" s="20">
        <v>54</v>
      </c>
      <c r="E70" s="20">
        <v>102</v>
      </c>
      <c r="F70" s="21">
        <v>102</v>
      </c>
      <c r="G70" s="21">
        <v>100</v>
      </c>
    </row>
    <row r="71" spans="1:7" ht="15.75" thickBot="1" x14ac:dyDescent="0.3">
      <c r="A71" s="25" t="s">
        <v>139</v>
      </c>
      <c r="B71" s="22" t="s">
        <v>140</v>
      </c>
      <c r="C71" s="23">
        <v>48</v>
      </c>
      <c r="D71" s="20">
        <v>54</v>
      </c>
      <c r="E71" s="20">
        <v>102</v>
      </c>
      <c r="F71" s="21">
        <v>102</v>
      </c>
      <c r="G71" s="21">
        <v>100</v>
      </c>
    </row>
    <row r="72" spans="1:7" ht="15.75" thickBot="1" x14ac:dyDescent="0.3">
      <c r="A72" s="25" t="s">
        <v>141</v>
      </c>
      <c r="B72" s="18" t="s">
        <v>142</v>
      </c>
      <c r="C72" s="19">
        <v>39</v>
      </c>
      <c r="D72" s="20">
        <v>54</v>
      </c>
      <c r="E72" s="20">
        <v>93</v>
      </c>
      <c r="F72" s="21">
        <v>102</v>
      </c>
      <c r="G72" s="21">
        <v>91</v>
      </c>
    </row>
    <row r="73" spans="1:7" ht="15.75" thickBot="1" x14ac:dyDescent="0.3">
      <c r="A73" s="25" t="s">
        <v>143</v>
      </c>
      <c r="B73" s="22" t="s">
        <v>144</v>
      </c>
      <c r="C73" s="23">
        <v>48</v>
      </c>
      <c r="D73" s="20">
        <v>54</v>
      </c>
      <c r="E73" s="20">
        <v>102</v>
      </c>
      <c r="F73" s="21">
        <v>102</v>
      </c>
      <c r="G73" s="21">
        <v>100</v>
      </c>
    </row>
    <row r="74" spans="1:7" ht="15.75" thickBot="1" x14ac:dyDescent="0.3">
      <c r="A74" s="25" t="s">
        <v>145</v>
      </c>
      <c r="B74" s="22" t="s">
        <v>146</v>
      </c>
      <c r="C74" s="23">
        <v>48</v>
      </c>
      <c r="D74" s="20">
        <v>54</v>
      </c>
      <c r="E74" s="20">
        <v>102</v>
      </c>
      <c r="F74" s="21">
        <v>102</v>
      </c>
      <c r="G74" s="21">
        <v>100</v>
      </c>
    </row>
    <row r="75" spans="1:7" ht="15.75" thickBot="1" x14ac:dyDescent="0.3">
      <c r="A75" s="25" t="s">
        <v>147</v>
      </c>
      <c r="B75" s="22" t="s">
        <v>148</v>
      </c>
      <c r="C75" s="23">
        <v>35</v>
      </c>
      <c r="D75" s="20">
        <v>54</v>
      </c>
      <c r="E75" s="20">
        <v>89</v>
      </c>
      <c r="F75" s="21">
        <v>102</v>
      </c>
      <c r="G75" s="21">
        <v>87</v>
      </c>
    </row>
    <row r="76" spans="1:7" ht="15.75" thickBot="1" x14ac:dyDescent="0.3">
      <c r="A76" s="25" t="s">
        <v>149</v>
      </c>
      <c r="B76" s="22" t="s">
        <v>150</v>
      </c>
      <c r="C76" s="23">
        <v>48</v>
      </c>
      <c r="D76" s="20">
        <v>54</v>
      </c>
      <c r="E76" s="20">
        <v>102</v>
      </c>
      <c r="F76" s="21">
        <v>102</v>
      </c>
      <c r="G76" s="21">
        <v>100</v>
      </c>
    </row>
    <row r="77" spans="1:7" ht="15.75" thickBot="1" x14ac:dyDescent="0.3">
      <c r="A77" s="25" t="s">
        <v>151</v>
      </c>
      <c r="B77" s="22" t="s">
        <v>152</v>
      </c>
      <c r="C77" s="23">
        <v>48</v>
      </c>
      <c r="D77" s="20">
        <v>54</v>
      </c>
      <c r="E77" s="20">
        <v>102</v>
      </c>
      <c r="F77" s="21">
        <v>102</v>
      </c>
      <c r="G77" s="21">
        <v>100</v>
      </c>
    </row>
    <row r="78" spans="1:7" ht="15.75" thickBot="1" x14ac:dyDescent="0.3">
      <c r="A78" s="25" t="s">
        <v>153</v>
      </c>
      <c r="B78" s="22" t="s">
        <v>154</v>
      </c>
      <c r="C78" s="23">
        <v>48</v>
      </c>
      <c r="D78" s="20">
        <v>54</v>
      </c>
      <c r="E78" s="20">
        <v>102</v>
      </c>
      <c r="F78" s="21">
        <v>102</v>
      </c>
      <c r="G78" s="21">
        <v>100</v>
      </c>
    </row>
    <row r="79" spans="1:7" ht="15.75" thickBot="1" x14ac:dyDescent="0.3">
      <c r="A79" s="25" t="s">
        <v>155</v>
      </c>
      <c r="B79" s="22" t="s">
        <v>156</v>
      </c>
      <c r="C79" s="23">
        <v>48</v>
      </c>
      <c r="D79" s="20">
        <v>54</v>
      </c>
      <c r="E79" s="20">
        <v>102</v>
      </c>
      <c r="F79" s="21">
        <v>102</v>
      </c>
      <c r="G79" s="21">
        <v>100</v>
      </c>
    </row>
    <row r="80" spans="1:7" ht="15.75" thickBot="1" x14ac:dyDescent="0.3">
      <c r="A80" s="25" t="s">
        <v>157</v>
      </c>
      <c r="B80" s="22" t="s">
        <v>158</v>
      </c>
      <c r="C80" s="23">
        <v>48</v>
      </c>
      <c r="D80" s="20">
        <v>54</v>
      </c>
      <c r="E80" s="20">
        <v>102</v>
      </c>
      <c r="F80" s="21">
        <v>102</v>
      </c>
      <c r="G80" s="21">
        <v>100</v>
      </c>
    </row>
    <row r="81" spans="1:7" ht="15.75" thickBot="1" x14ac:dyDescent="0.3">
      <c r="A81" s="25" t="s">
        <v>159</v>
      </c>
      <c r="B81" s="22" t="s">
        <v>160</v>
      </c>
      <c r="C81" s="23">
        <v>45</v>
      </c>
      <c r="D81" s="20">
        <v>45</v>
      </c>
      <c r="E81" s="20">
        <v>90</v>
      </c>
      <c r="F81" s="21">
        <v>102</v>
      </c>
      <c r="G81" s="21">
        <v>88</v>
      </c>
    </row>
    <row r="82" spans="1:7" ht="15.75" thickBot="1" x14ac:dyDescent="0.3">
      <c r="A82" s="25" t="s">
        <v>161</v>
      </c>
      <c r="B82" s="18" t="s">
        <v>162</v>
      </c>
      <c r="C82" s="19">
        <v>39</v>
      </c>
      <c r="D82" s="20">
        <v>54</v>
      </c>
      <c r="E82" s="20">
        <v>93</v>
      </c>
      <c r="F82" s="21">
        <v>102</v>
      </c>
      <c r="G82" s="21">
        <v>91</v>
      </c>
    </row>
    <row r="83" spans="1:7" ht="15.75" thickBot="1" x14ac:dyDescent="0.3">
      <c r="A83" s="25" t="s">
        <v>163</v>
      </c>
      <c r="B83" s="22" t="s">
        <v>164</v>
      </c>
      <c r="C83" s="23">
        <v>42</v>
      </c>
      <c r="D83" s="20">
        <v>54</v>
      </c>
      <c r="E83" s="20">
        <v>96</v>
      </c>
      <c r="F83" s="21">
        <v>102</v>
      </c>
      <c r="G83" s="21">
        <v>94</v>
      </c>
    </row>
    <row r="84" spans="1:7" ht="15.75" thickBot="1" x14ac:dyDescent="0.3">
      <c r="A84" s="25" t="s">
        <v>165</v>
      </c>
      <c r="B84" s="22" t="s">
        <v>166</v>
      </c>
      <c r="C84" s="23">
        <v>35</v>
      </c>
      <c r="D84" s="20">
        <v>54</v>
      </c>
      <c r="E84" s="20">
        <v>89</v>
      </c>
      <c r="F84" s="21">
        <v>102</v>
      </c>
      <c r="G84" s="21">
        <v>87</v>
      </c>
    </row>
    <row r="85" spans="1:7" ht="15.75" thickBot="1" x14ac:dyDescent="0.3">
      <c r="A85" s="25" t="s">
        <v>167</v>
      </c>
      <c r="B85" s="22" t="s">
        <v>168</v>
      </c>
      <c r="C85" s="23">
        <v>48</v>
      </c>
      <c r="D85" s="20">
        <v>54</v>
      </c>
      <c r="E85" s="20">
        <v>102</v>
      </c>
      <c r="F85" s="21">
        <v>102</v>
      </c>
      <c r="G85" s="21">
        <v>100</v>
      </c>
    </row>
    <row r="86" spans="1:7" ht="15.75" thickBot="1" x14ac:dyDescent="0.3">
      <c r="A86" s="25" t="s">
        <v>169</v>
      </c>
      <c r="B86" s="24" t="s">
        <v>170</v>
      </c>
      <c r="C86" s="23">
        <v>48</v>
      </c>
      <c r="D86" s="20">
        <v>54</v>
      </c>
      <c r="E86" s="20">
        <v>102</v>
      </c>
      <c r="F86" s="21">
        <v>102</v>
      </c>
      <c r="G86" s="21">
        <v>100</v>
      </c>
    </row>
    <row r="87" spans="1:7" ht="15.75" thickBot="1" x14ac:dyDescent="0.3">
      <c r="A87" s="25" t="s">
        <v>171</v>
      </c>
      <c r="B87" s="22" t="s">
        <v>172</v>
      </c>
      <c r="C87" s="23">
        <v>48</v>
      </c>
      <c r="D87" s="20">
        <v>54</v>
      </c>
      <c r="E87" s="20">
        <v>102</v>
      </c>
      <c r="F87" s="21">
        <v>102</v>
      </c>
      <c r="G87" s="21">
        <v>100</v>
      </c>
    </row>
    <row r="88" spans="1:7" ht="15.75" thickBot="1" x14ac:dyDescent="0.3">
      <c r="A88" s="25" t="s">
        <v>173</v>
      </c>
      <c r="B88" s="22" t="s">
        <v>174</v>
      </c>
      <c r="C88" s="23">
        <v>48</v>
      </c>
      <c r="D88" s="20">
        <v>54</v>
      </c>
      <c r="E88" s="20">
        <v>102</v>
      </c>
      <c r="F88" s="21">
        <v>102</v>
      </c>
      <c r="G88" s="21">
        <v>100</v>
      </c>
    </row>
    <row r="89" spans="1:7" ht="15.75" thickBot="1" x14ac:dyDescent="0.3">
      <c r="A89" s="25" t="s">
        <v>175</v>
      </c>
      <c r="B89" s="22" t="s">
        <v>176</v>
      </c>
      <c r="C89" s="23">
        <v>42</v>
      </c>
      <c r="D89" s="20">
        <v>54</v>
      </c>
      <c r="E89" s="20">
        <v>96</v>
      </c>
      <c r="F89" s="21">
        <v>102</v>
      </c>
      <c r="G89" s="21">
        <v>94</v>
      </c>
    </row>
    <row r="90" spans="1:7" ht="15.75" thickBot="1" x14ac:dyDescent="0.3">
      <c r="A90" s="25" t="s">
        <v>177</v>
      </c>
      <c r="B90" s="22" t="s">
        <v>178</v>
      </c>
      <c r="C90" s="23">
        <v>48</v>
      </c>
      <c r="D90" s="20">
        <v>54</v>
      </c>
      <c r="E90" s="20">
        <v>102</v>
      </c>
      <c r="F90" s="21">
        <v>102</v>
      </c>
      <c r="G90" s="21">
        <v>100</v>
      </c>
    </row>
    <row r="91" spans="1:7" ht="15.75" thickBot="1" x14ac:dyDescent="0.3">
      <c r="A91" s="25" t="s">
        <v>179</v>
      </c>
      <c r="B91" s="22" t="s">
        <v>180</v>
      </c>
      <c r="C91" s="23">
        <v>48</v>
      </c>
      <c r="D91" s="20">
        <v>54</v>
      </c>
      <c r="E91" s="20">
        <v>102</v>
      </c>
      <c r="F91" s="21">
        <v>102</v>
      </c>
      <c r="G91" s="21">
        <v>100</v>
      </c>
    </row>
    <row r="92" spans="1:7" ht="15.75" thickBot="1" x14ac:dyDescent="0.3">
      <c r="A92" s="25" t="s">
        <v>181</v>
      </c>
      <c r="B92" s="22" t="s">
        <v>182</v>
      </c>
      <c r="C92" s="23">
        <v>48</v>
      </c>
      <c r="D92" s="20">
        <v>54</v>
      </c>
      <c r="E92" s="20">
        <v>102</v>
      </c>
      <c r="F92" s="21">
        <v>102</v>
      </c>
      <c r="G92" s="21">
        <v>100</v>
      </c>
    </row>
    <row r="93" spans="1:7" ht="15.75" thickBot="1" x14ac:dyDescent="0.3">
      <c r="A93" s="25" t="s">
        <v>183</v>
      </c>
      <c r="B93" s="22" t="s">
        <v>184</v>
      </c>
      <c r="C93" s="23">
        <v>48</v>
      </c>
      <c r="D93" s="20">
        <v>54</v>
      </c>
      <c r="E93" s="20">
        <v>102</v>
      </c>
      <c r="F93" s="21">
        <v>102</v>
      </c>
      <c r="G93" s="21">
        <v>100</v>
      </c>
    </row>
    <row r="94" spans="1:7" ht="15.75" thickBot="1" x14ac:dyDescent="0.3">
      <c r="A94" s="25" t="s">
        <v>185</v>
      </c>
      <c r="B94" s="22" t="s">
        <v>186</v>
      </c>
      <c r="C94" s="23">
        <v>48</v>
      </c>
      <c r="D94" s="20">
        <v>54</v>
      </c>
      <c r="E94" s="20">
        <v>102</v>
      </c>
      <c r="F94" s="21">
        <v>102</v>
      </c>
      <c r="G94" s="21">
        <v>100</v>
      </c>
    </row>
    <row r="95" spans="1:7" ht="15.75" thickBot="1" x14ac:dyDescent="0.3">
      <c r="A95" s="25" t="s">
        <v>187</v>
      </c>
      <c r="B95" s="22" t="s">
        <v>188</v>
      </c>
      <c r="C95" s="23">
        <v>48</v>
      </c>
      <c r="D95" s="20">
        <v>54</v>
      </c>
      <c r="E95" s="20">
        <v>102</v>
      </c>
      <c r="F95" s="21">
        <v>102</v>
      </c>
      <c r="G95" s="21">
        <v>100</v>
      </c>
    </row>
    <row r="96" spans="1:7" ht="15.75" thickBot="1" x14ac:dyDescent="0.3">
      <c r="A96" s="25" t="s">
        <v>189</v>
      </c>
      <c r="B96" s="22" t="s">
        <v>190</v>
      </c>
      <c r="C96" s="23">
        <v>44</v>
      </c>
      <c r="D96" s="20">
        <v>54</v>
      </c>
      <c r="E96" s="20">
        <v>98</v>
      </c>
      <c r="F96" s="21">
        <v>102</v>
      </c>
      <c r="G96" s="21">
        <v>96</v>
      </c>
    </row>
    <row r="97" spans="1:7" ht="15.75" thickBot="1" x14ac:dyDescent="0.3">
      <c r="A97" s="25" t="s">
        <v>191</v>
      </c>
      <c r="B97" s="22" t="s">
        <v>192</v>
      </c>
      <c r="C97" s="23">
        <v>48</v>
      </c>
      <c r="D97" s="20">
        <v>54</v>
      </c>
      <c r="E97" s="20">
        <v>102</v>
      </c>
      <c r="F97" s="21">
        <v>102</v>
      </c>
      <c r="G97" s="21">
        <v>100</v>
      </c>
    </row>
    <row r="98" spans="1:7" ht="15.75" thickBot="1" x14ac:dyDescent="0.3">
      <c r="A98" s="25" t="s">
        <v>193</v>
      </c>
      <c r="B98" s="22" t="s">
        <v>194</v>
      </c>
      <c r="C98" s="23">
        <v>48</v>
      </c>
      <c r="D98" s="20">
        <v>54</v>
      </c>
      <c r="E98" s="20">
        <v>102</v>
      </c>
      <c r="F98" s="21">
        <v>102</v>
      </c>
      <c r="G98" s="21">
        <v>100</v>
      </c>
    </row>
    <row r="99" spans="1:7" ht="15.75" thickBot="1" x14ac:dyDescent="0.3">
      <c r="A99" s="25" t="s">
        <v>195</v>
      </c>
      <c r="B99" s="22" t="s">
        <v>196</v>
      </c>
      <c r="C99" s="23">
        <v>48</v>
      </c>
      <c r="D99" s="20">
        <v>54</v>
      </c>
      <c r="E99" s="20">
        <v>102</v>
      </c>
      <c r="F99" s="21">
        <v>102</v>
      </c>
      <c r="G99" s="21">
        <v>100</v>
      </c>
    </row>
    <row r="100" spans="1:7" ht="15.75" thickBot="1" x14ac:dyDescent="0.3">
      <c r="A100" s="25" t="s">
        <v>197</v>
      </c>
      <c r="B100" s="22" t="s">
        <v>198</v>
      </c>
      <c r="C100" s="23">
        <v>48</v>
      </c>
      <c r="D100" s="20">
        <v>54</v>
      </c>
      <c r="E100" s="20">
        <v>102</v>
      </c>
      <c r="F100" s="21">
        <v>102</v>
      </c>
      <c r="G100" s="21">
        <v>100</v>
      </c>
    </row>
    <row r="101" spans="1:7" ht="15.75" thickBot="1" x14ac:dyDescent="0.3">
      <c r="A101" s="25" t="s">
        <v>199</v>
      </c>
      <c r="B101" s="22" t="s">
        <v>200</v>
      </c>
      <c r="C101" s="23">
        <v>48</v>
      </c>
      <c r="D101" s="20">
        <v>54</v>
      </c>
      <c r="E101" s="20">
        <v>102</v>
      </c>
      <c r="F101" s="21">
        <v>102</v>
      </c>
      <c r="G101" s="21">
        <v>100</v>
      </c>
    </row>
    <row r="102" spans="1:7" ht="15.75" thickBot="1" x14ac:dyDescent="0.3">
      <c r="A102" s="25" t="s">
        <v>201</v>
      </c>
      <c r="B102" s="22" t="s">
        <v>202</v>
      </c>
      <c r="C102" s="23">
        <v>48</v>
      </c>
      <c r="D102" s="20">
        <v>54</v>
      </c>
      <c r="E102" s="20">
        <v>102</v>
      </c>
      <c r="F102" s="21">
        <v>102</v>
      </c>
      <c r="G102" s="21">
        <v>100</v>
      </c>
    </row>
    <row r="103" spans="1:7" ht="15.75" thickBot="1" x14ac:dyDescent="0.3">
      <c r="A103" s="25" t="s">
        <v>203</v>
      </c>
      <c r="B103" s="22" t="s">
        <v>204</v>
      </c>
      <c r="C103" s="23">
        <v>48</v>
      </c>
      <c r="D103" s="20">
        <v>54</v>
      </c>
      <c r="E103" s="20">
        <v>102</v>
      </c>
      <c r="F103" s="21">
        <v>102</v>
      </c>
      <c r="G103" s="21">
        <v>100</v>
      </c>
    </row>
    <row r="104" spans="1:7" ht="15.75" thickBot="1" x14ac:dyDescent="0.3">
      <c r="A104" s="25" t="s">
        <v>205</v>
      </c>
      <c r="B104" s="22" t="s">
        <v>206</v>
      </c>
      <c r="C104" s="23">
        <v>31</v>
      </c>
      <c r="D104" s="20">
        <v>45</v>
      </c>
      <c r="E104" s="20">
        <v>76</v>
      </c>
      <c r="F104" s="21">
        <v>102</v>
      </c>
      <c r="G104" s="21">
        <v>75</v>
      </c>
    </row>
  </sheetData>
  <mergeCells count="2">
    <mergeCell ref="B2:F2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37" workbookViewId="0">
      <selection activeCell="F53" sqref="F53"/>
    </sheetView>
  </sheetViews>
  <sheetFormatPr defaultRowHeight="18.75" x14ac:dyDescent="0.3"/>
  <cols>
    <col min="1" max="1" width="8.140625" style="26" customWidth="1"/>
    <col min="2" max="2" width="32.5703125" style="26" customWidth="1"/>
    <col min="3" max="3" width="18.7109375" style="26" customWidth="1"/>
    <col min="4" max="4" width="12.7109375" style="53" customWidth="1"/>
    <col min="5" max="5" width="15.7109375" style="26" customWidth="1"/>
    <col min="6" max="6" width="14.7109375" style="26" customWidth="1"/>
    <col min="7" max="7" width="16.85546875" style="26" customWidth="1"/>
    <col min="8" max="8" width="15.7109375" style="53" customWidth="1"/>
    <col min="9" max="16384" width="9.140625" style="26"/>
  </cols>
  <sheetData>
    <row r="1" spans="1:9" ht="12" customHeight="1" x14ac:dyDescent="0.3">
      <c r="A1" s="59" t="s">
        <v>227</v>
      </c>
      <c r="B1" s="60"/>
      <c r="C1" s="60"/>
      <c r="D1" s="60"/>
      <c r="E1" s="60"/>
      <c r="F1" s="60"/>
      <c r="G1" s="60"/>
      <c r="H1" s="61"/>
    </row>
    <row r="2" spans="1:9" ht="12" customHeight="1" x14ac:dyDescent="0.3">
      <c r="A2" s="62"/>
      <c r="B2" s="63"/>
      <c r="C2" s="63"/>
      <c r="D2" s="63"/>
      <c r="E2" s="63"/>
      <c r="F2" s="63"/>
      <c r="G2" s="63"/>
      <c r="H2" s="64"/>
    </row>
    <row r="3" spans="1:9" s="29" customFormat="1" ht="21" customHeight="1" thickBot="1" x14ac:dyDescent="0.3">
      <c r="A3" s="27"/>
      <c r="B3" s="28"/>
      <c r="C3" s="65" t="s">
        <v>228</v>
      </c>
      <c r="D3" s="66"/>
      <c r="E3" s="65" t="s">
        <v>229</v>
      </c>
      <c r="F3" s="66"/>
      <c r="G3" s="65" t="s">
        <v>230</v>
      </c>
      <c r="H3" s="67"/>
    </row>
    <row r="4" spans="1:9" s="29" customFormat="1" ht="24" customHeight="1" thickBot="1" x14ac:dyDescent="0.3">
      <c r="A4" s="30" t="s">
        <v>231</v>
      </c>
      <c r="B4" s="31" t="s">
        <v>210</v>
      </c>
      <c r="C4" s="31" t="s">
        <v>232</v>
      </c>
      <c r="D4" s="32" t="s">
        <v>233</v>
      </c>
      <c r="E4" s="31" t="s">
        <v>234</v>
      </c>
      <c r="F4" s="31" t="s">
        <v>233</v>
      </c>
      <c r="G4" s="31" t="s">
        <v>235</v>
      </c>
      <c r="H4" s="33" t="s">
        <v>233</v>
      </c>
    </row>
    <row r="5" spans="1:9" s="29" customFormat="1" ht="12" customHeight="1" x14ac:dyDescent="0.25">
      <c r="A5" s="34">
        <v>1</v>
      </c>
      <c r="B5" s="35" t="s">
        <v>8</v>
      </c>
      <c r="C5" s="36">
        <f>17*100/100</f>
        <v>17</v>
      </c>
      <c r="D5" s="37">
        <f>100/22*17</f>
        <v>77.27272727272728</v>
      </c>
      <c r="E5" s="36">
        <v>8</v>
      </c>
      <c r="F5" s="36">
        <v>100</v>
      </c>
      <c r="G5" s="36">
        <v>45</v>
      </c>
      <c r="H5" s="38">
        <f>100/48*45</f>
        <v>93.75</v>
      </c>
    </row>
    <row r="6" spans="1:9" s="29" customFormat="1" ht="12" customHeight="1" x14ac:dyDescent="0.25">
      <c r="A6" s="39">
        <v>2</v>
      </c>
      <c r="B6" s="35" t="s">
        <v>10</v>
      </c>
      <c r="C6" s="40">
        <f>22-2</f>
        <v>20</v>
      </c>
      <c r="D6" s="41">
        <f>100/22*20</f>
        <v>90.909090909090921</v>
      </c>
      <c r="E6" s="40">
        <v>8</v>
      </c>
      <c r="F6" s="40">
        <v>100</v>
      </c>
      <c r="G6" s="40">
        <v>45</v>
      </c>
      <c r="H6" s="42">
        <f>100/48*45</f>
        <v>93.75</v>
      </c>
      <c r="I6" s="43"/>
    </row>
    <row r="7" spans="1:9" s="29" customFormat="1" ht="12" customHeight="1" x14ac:dyDescent="0.25">
      <c r="A7" s="39">
        <v>3</v>
      </c>
      <c r="B7" s="35" t="s">
        <v>12</v>
      </c>
      <c r="C7" s="40">
        <v>22</v>
      </c>
      <c r="D7" s="41">
        <v>100</v>
      </c>
      <c r="E7" s="40">
        <v>6</v>
      </c>
      <c r="F7" s="40">
        <f>100/8*6</f>
        <v>75</v>
      </c>
      <c r="G7" s="40">
        <v>48</v>
      </c>
      <c r="H7" s="42">
        <v>100</v>
      </c>
    </row>
    <row r="8" spans="1:9" s="29" customFormat="1" ht="12" customHeight="1" x14ac:dyDescent="0.25">
      <c r="A8" s="39">
        <v>4</v>
      </c>
      <c r="B8" s="35" t="s">
        <v>14</v>
      </c>
      <c r="C8" s="40">
        <f>22-4</f>
        <v>18</v>
      </c>
      <c r="D8" s="41">
        <f>100/22*18</f>
        <v>81.818181818181827</v>
      </c>
      <c r="E8" s="40">
        <v>8</v>
      </c>
      <c r="F8" s="40">
        <v>100</v>
      </c>
      <c r="G8" s="40">
        <v>45</v>
      </c>
      <c r="H8" s="42">
        <v>93.75</v>
      </c>
    </row>
    <row r="9" spans="1:9" s="29" customFormat="1" ht="12" customHeight="1" x14ac:dyDescent="0.25">
      <c r="A9" s="39">
        <v>5</v>
      </c>
      <c r="B9" s="35" t="s">
        <v>16</v>
      </c>
      <c r="C9" s="40">
        <v>22</v>
      </c>
      <c r="D9" s="41">
        <f>100/22*22</f>
        <v>100.00000000000001</v>
      </c>
      <c r="E9" s="40">
        <v>4</v>
      </c>
      <c r="F9" s="40">
        <f>100/8*4</f>
        <v>50</v>
      </c>
      <c r="G9" s="40">
        <v>48</v>
      </c>
      <c r="H9" s="42">
        <v>100</v>
      </c>
      <c r="I9" s="44"/>
    </row>
    <row r="10" spans="1:9" s="29" customFormat="1" ht="12" customHeight="1" x14ac:dyDescent="0.25">
      <c r="A10" s="39">
        <v>6</v>
      </c>
      <c r="B10" s="35" t="s">
        <v>18</v>
      </c>
      <c r="C10" s="40">
        <v>22</v>
      </c>
      <c r="D10" s="41">
        <v>100</v>
      </c>
      <c r="E10" s="40">
        <v>8</v>
      </c>
      <c r="F10" s="40">
        <v>100</v>
      </c>
      <c r="G10" s="40">
        <v>48</v>
      </c>
      <c r="H10" s="42">
        <v>100</v>
      </c>
    </row>
    <row r="11" spans="1:9" s="29" customFormat="1" ht="12" customHeight="1" x14ac:dyDescent="0.25">
      <c r="A11" s="39">
        <v>7</v>
      </c>
      <c r="B11" s="35" t="s">
        <v>20</v>
      </c>
      <c r="C11" s="40">
        <v>22</v>
      </c>
      <c r="D11" s="41">
        <v>100</v>
      </c>
      <c r="E11" s="40">
        <v>8</v>
      </c>
      <c r="F11" s="40">
        <v>100</v>
      </c>
      <c r="G11" s="40">
        <v>48</v>
      </c>
      <c r="H11" s="42">
        <v>100</v>
      </c>
    </row>
    <row r="12" spans="1:9" s="29" customFormat="1" ht="12" customHeight="1" x14ac:dyDescent="0.25">
      <c r="A12" s="39">
        <v>8</v>
      </c>
      <c r="B12" s="35" t="s">
        <v>22</v>
      </c>
      <c r="C12" s="40">
        <v>22</v>
      </c>
      <c r="D12" s="41">
        <v>100</v>
      </c>
      <c r="E12" s="40">
        <v>8</v>
      </c>
      <c r="F12" s="40">
        <v>100</v>
      </c>
      <c r="G12" s="40">
        <v>48</v>
      </c>
      <c r="H12" s="42">
        <v>100</v>
      </c>
    </row>
    <row r="13" spans="1:9" s="29" customFormat="1" ht="12" customHeight="1" x14ac:dyDescent="0.25">
      <c r="A13" s="39">
        <v>9</v>
      </c>
      <c r="B13" s="35" t="s">
        <v>24</v>
      </c>
      <c r="C13" s="40">
        <v>22</v>
      </c>
      <c r="D13" s="41">
        <v>100</v>
      </c>
      <c r="E13" s="40">
        <v>8</v>
      </c>
      <c r="F13" s="40">
        <v>100</v>
      </c>
      <c r="G13" s="40">
        <v>48</v>
      </c>
      <c r="H13" s="42">
        <v>100</v>
      </c>
    </row>
    <row r="14" spans="1:9" s="29" customFormat="1" ht="12" customHeight="1" x14ac:dyDescent="0.25">
      <c r="A14" s="39">
        <v>10</v>
      </c>
      <c r="B14" s="35" t="s">
        <v>26</v>
      </c>
      <c r="C14" s="40">
        <v>22</v>
      </c>
      <c r="D14" s="41">
        <v>100</v>
      </c>
      <c r="E14" s="40">
        <v>6</v>
      </c>
      <c r="F14" s="40">
        <f>100/8*6</f>
        <v>75</v>
      </c>
      <c r="G14" s="40">
        <v>48</v>
      </c>
      <c r="H14" s="42">
        <v>100</v>
      </c>
    </row>
    <row r="15" spans="1:9" s="29" customFormat="1" ht="12" customHeight="1" x14ac:dyDescent="0.25">
      <c r="A15" s="39">
        <v>11</v>
      </c>
      <c r="B15" s="35" t="s">
        <v>28</v>
      </c>
      <c r="C15" s="40">
        <v>22</v>
      </c>
      <c r="D15" s="41">
        <v>100</v>
      </c>
      <c r="E15" s="40">
        <v>6</v>
      </c>
      <c r="F15" s="40">
        <v>75</v>
      </c>
      <c r="G15" s="40">
        <v>48</v>
      </c>
      <c r="H15" s="42">
        <v>100</v>
      </c>
    </row>
    <row r="16" spans="1:9" s="29" customFormat="1" ht="12" customHeight="1" x14ac:dyDescent="0.25">
      <c r="A16" s="39">
        <v>12</v>
      </c>
      <c r="B16" s="45" t="s">
        <v>30</v>
      </c>
      <c r="C16" s="40">
        <v>22</v>
      </c>
      <c r="D16" s="41">
        <v>100</v>
      </c>
      <c r="E16" s="40">
        <v>8</v>
      </c>
      <c r="F16" s="40">
        <v>100</v>
      </c>
      <c r="G16" s="40">
        <v>48</v>
      </c>
      <c r="H16" s="42">
        <v>100</v>
      </c>
    </row>
    <row r="17" spans="1:8" s="29" customFormat="1" ht="15.75" x14ac:dyDescent="0.25">
      <c r="A17" s="39">
        <v>13</v>
      </c>
      <c r="B17" s="35" t="s">
        <v>32</v>
      </c>
      <c r="C17" s="40">
        <v>22</v>
      </c>
      <c r="D17" s="41">
        <v>100</v>
      </c>
      <c r="E17" s="40">
        <v>8</v>
      </c>
      <c r="F17" s="40">
        <v>100</v>
      </c>
      <c r="G17" s="40">
        <v>45</v>
      </c>
      <c r="H17" s="42">
        <f>100/48*45</f>
        <v>93.75</v>
      </c>
    </row>
    <row r="18" spans="1:8" s="29" customFormat="1" ht="15.75" x14ac:dyDescent="0.25">
      <c r="A18" s="39">
        <v>14</v>
      </c>
      <c r="B18" s="35" t="s">
        <v>34</v>
      </c>
      <c r="C18" s="40">
        <v>22</v>
      </c>
      <c r="D18" s="41">
        <v>100</v>
      </c>
      <c r="E18" s="40">
        <v>6</v>
      </c>
      <c r="F18" s="40">
        <v>75</v>
      </c>
      <c r="G18" s="40">
        <v>45</v>
      </c>
      <c r="H18" s="42">
        <f>100/48*45</f>
        <v>93.75</v>
      </c>
    </row>
    <row r="19" spans="1:8" s="29" customFormat="1" ht="15.75" x14ac:dyDescent="0.25">
      <c r="A19" s="39">
        <v>15</v>
      </c>
      <c r="B19" s="35" t="s">
        <v>36</v>
      </c>
      <c r="C19" s="40">
        <v>22</v>
      </c>
      <c r="D19" s="41">
        <v>100</v>
      </c>
      <c r="E19" s="40">
        <v>8</v>
      </c>
      <c r="F19" s="40">
        <v>100</v>
      </c>
      <c r="G19" s="40">
        <v>48</v>
      </c>
      <c r="H19" s="42">
        <v>100</v>
      </c>
    </row>
    <row r="20" spans="1:8" s="29" customFormat="1" ht="15.75" x14ac:dyDescent="0.25">
      <c r="A20" s="39">
        <v>16</v>
      </c>
      <c r="B20" s="35" t="s">
        <v>38</v>
      </c>
      <c r="C20" s="40">
        <f>22-2</f>
        <v>20</v>
      </c>
      <c r="D20" s="41">
        <f>100/22*20</f>
        <v>90.909090909090921</v>
      </c>
      <c r="E20" s="40">
        <v>8</v>
      </c>
      <c r="F20" s="40">
        <v>100</v>
      </c>
      <c r="G20" s="40">
        <v>45</v>
      </c>
      <c r="H20" s="42">
        <v>93.75</v>
      </c>
    </row>
    <row r="21" spans="1:8" s="29" customFormat="1" ht="15.75" x14ac:dyDescent="0.25">
      <c r="A21" s="39">
        <v>17</v>
      </c>
      <c r="B21" s="35" t="s">
        <v>40</v>
      </c>
      <c r="C21" s="40">
        <v>22</v>
      </c>
      <c r="D21" s="46">
        <f>100/22*22</f>
        <v>100.00000000000001</v>
      </c>
      <c r="E21" s="40">
        <v>8</v>
      </c>
      <c r="F21" s="40">
        <v>100</v>
      </c>
      <c r="G21" s="40">
        <v>48</v>
      </c>
      <c r="H21" s="42">
        <v>100</v>
      </c>
    </row>
    <row r="22" spans="1:8" s="29" customFormat="1" ht="15.75" x14ac:dyDescent="0.25">
      <c r="A22" s="39">
        <v>18</v>
      </c>
      <c r="B22" s="35" t="s">
        <v>42</v>
      </c>
      <c r="C22" s="40">
        <f>22-6</f>
        <v>16</v>
      </c>
      <c r="D22" s="46">
        <f>100/22*16</f>
        <v>72.727272727272734</v>
      </c>
      <c r="E22" s="40">
        <v>8</v>
      </c>
      <c r="F22" s="40">
        <v>100</v>
      </c>
      <c r="G22" s="40">
        <v>36</v>
      </c>
      <c r="H22" s="42">
        <f>100/48*36</f>
        <v>75</v>
      </c>
    </row>
    <row r="23" spans="1:8" s="29" customFormat="1" ht="15.75" x14ac:dyDescent="0.25">
      <c r="A23" s="39">
        <v>19</v>
      </c>
      <c r="B23" s="35" t="s">
        <v>44</v>
      </c>
      <c r="C23" s="40">
        <v>22</v>
      </c>
      <c r="D23" s="46">
        <v>100</v>
      </c>
      <c r="E23" s="40">
        <v>8</v>
      </c>
      <c r="F23" s="40">
        <v>100</v>
      </c>
      <c r="G23" s="40">
        <v>45</v>
      </c>
      <c r="H23" s="42">
        <v>93.75</v>
      </c>
    </row>
    <row r="24" spans="1:8" s="29" customFormat="1" ht="15.75" x14ac:dyDescent="0.25">
      <c r="A24" s="39">
        <v>20</v>
      </c>
      <c r="B24" s="35" t="s">
        <v>46</v>
      </c>
      <c r="C24" s="40">
        <v>22</v>
      </c>
      <c r="D24" s="46">
        <v>100</v>
      </c>
      <c r="E24" s="40">
        <v>8</v>
      </c>
      <c r="F24" s="40">
        <v>100</v>
      </c>
      <c r="G24" s="40">
        <v>48</v>
      </c>
      <c r="H24" s="42">
        <v>100</v>
      </c>
    </row>
    <row r="25" spans="1:8" s="29" customFormat="1" ht="15.75" x14ac:dyDescent="0.25">
      <c r="A25" s="39">
        <v>21</v>
      </c>
      <c r="B25" s="35" t="s">
        <v>48</v>
      </c>
      <c r="C25" s="40">
        <v>22</v>
      </c>
      <c r="D25" s="46">
        <v>100</v>
      </c>
      <c r="E25" s="40">
        <v>8</v>
      </c>
      <c r="F25" s="40">
        <v>100</v>
      </c>
      <c r="G25" s="40">
        <v>48</v>
      </c>
      <c r="H25" s="42">
        <v>100</v>
      </c>
    </row>
    <row r="26" spans="1:8" s="29" customFormat="1" ht="15.75" x14ac:dyDescent="0.25">
      <c r="A26" s="39">
        <v>22</v>
      </c>
      <c r="B26" s="45" t="s">
        <v>50</v>
      </c>
      <c r="C26" s="40">
        <f>22-2</f>
        <v>20</v>
      </c>
      <c r="D26" s="46">
        <f>100/22*20</f>
        <v>90.909090909090921</v>
      </c>
      <c r="E26" s="40">
        <v>8</v>
      </c>
      <c r="F26" s="40">
        <v>100</v>
      </c>
      <c r="G26" s="40">
        <v>48</v>
      </c>
      <c r="H26" s="42">
        <v>100</v>
      </c>
    </row>
    <row r="27" spans="1:8" s="29" customFormat="1" ht="15.75" x14ac:dyDescent="0.25">
      <c r="A27" s="39">
        <v>23</v>
      </c>
      <c r="B27" s="35" t="s">
        <v>52</v>
      </c>
      <c r="C27" s="40">
        <f>22-4</f>
        <v>18</v>
      </c>
      <c r="D27" s="46">
        <f>100/22*18</f>
        <v>81.818181818181827</v>
      </c>
      <c r="E27" s="40">
        <v>8</v>
      </c>
      <c r="F27" s="40">
        <v>100</v>
      </c>
      <c r="G27" s="40">
        <v>45</v>
      </c>
      <c r="H27" s="42">
        <v>93.75</v>
      </c>
    </row>
    <row r="28" spans="1:8" s="29" customFormat="1" ht="15.75" x14ac:dyDescent="0.25">
      <c r="A28" s="39">
        <v>24</v>
      </c>
      <c r="B28" s="35" t="s">
        <v>54</v>
      </c>
      <c r="C28" s="40">
        <f>22-4</f>
        <v>18</v>
      </c>
      <c r="D28" s="46">
        <f>100/22*18</f>
        <v>81.818181818181827</v>
      </c>
      <c r="E28" s="40">
        <v>8</v>
      </c>
      <c r="F28" s="40">
        <v>100</v>
      </c>
      <c r="G28" s="40">
        <v>42</v>
      </c>
      <c r="H28" s="42">
        <f>100/48*42</f>
        <v>87.5</v>
      </c>
    </row>
    <row r="29" spans="1:8" s="29" customFormat="1" ht="15.75" x14ac:dyDescent="0.25">
      <c r="A29" s="39">
        <v>25</v>
      </c>
      <c r="B29" s="35" t="s">
        <v>56</v>
      </c>
      <c r="C29" s="40">
        <v>22</v>
      </c>
      <c r="D29" s="46">
        <f>100/22*22</f>
        <v>100.00000000000001</v>
      </c>
      <c r="E29" s="40">
        <v>8</v>
      </c>
      <c r="F29" s="40">
        <v>100</v>
      </c>
      <c r="G29" s="40">
        <v>48</v>
      </c>
      <c r="H29" s="42">
        <v>100</v>
      </c>
    </row>
    <row r="30" spans="1:8" s="29" customFormat="1" ht="15.75" x14ac:dyDescent="0.25">
      <c r="A30" s="39">
        <v>26</v>
      </c>
      <c r="B30" s="35" t="s">
        <v>58</v>
      </c>
      <c r="C30" s="40">
        <v>22</v>
      </c>
      <c r="D30" s="46">
        <v>100</v>
      </c>
      <c r="E30" s="40">
        <v>8</v>
      </c>
      <c r="F30" s="40">
        <v>100</v>
      </c>
      <c r="G30" s="40">
        <v>45</v>
      </c>
      <c r="H30" s="42">
        <v>93.75</v>
      </c>
    </row>
    <row r="31" spans="1:8" s="29" customFormat="1" ht="15.75" x14ac:dyDescent="0.25">
      <c r="A31" s="39">
        <v>27</v>
      </c>
      <c r="B31" s="35" t="s">
        <v>60</v>
      </c>
      <c r="C31" s="40">
        <f>22-2</f>
        <v>20</v>
      </c>
      <c r="D31" s="46">
        <f>100/22*20</f>
        <v>90.909090909090921</v>
      </c>
      <c r="E31" s="40">
        <v>8</v>
      </c>
      <c r="F31" s="40">
        <v>100</v>
      </c>
      <c r="G31" s="40">
        <v>45</v>
      </c>
      <c r="H31" s="42">
        <v>93.75</v>
      </c>
    </row>
    <row r="32" spans="1:8" s="29" customFormat="1" ht="15.75" x14ac:dyDescent="0.25">
      <c r="A32" s="39">
        <v>28</v>
      </c>
      <c r="B32" s="35" t="s">
        <v>62</v>
      </c>
      <c r="C32" s="40">
        <f>22-1</f>
        <v>21</v>
      </c>
      <c r="D32" s="46">
        <f>100/22*21</f>
        <v>95.454545454545467</v>
      </c>
      <c r="E32" s="40">
        <v>8</v>
      </c>
      <c r="F32" s="40">
        <v>100</v>
      </c>
      <c r="G32" s="40">
        <v>45</v>
      </c>
      <c r="H32" s="42">
        <v>93.75</v>
      </c>
    </row>
    <row r="33" spans="1:8" s="29" customFormat="1" ht="15.75" x14ac:dyDescent="0.25">
      <c r="A33" s="39">
        <v>29</v>
      </c>
      <c r="B33" s="35" t="s">
        <v>64</v>
      </c>
      <c r="C33" s="40">
        <v>22</v>
      </c>
      <c r="D33" s="46">
        <v>100</v>
      </c>
      <c r="E33" s="40">
        <v>8</v>
      </c>
      <c r="F33" s="40">
        <v>100</v>
      </c>
      <c r="G33" s="40">
        <v>48</v>
      </c>
      <c r="H33" s="42">
        <v>100</v>
      </c>
    </row>
    <row r="34" spans="1:8" s="29" customFormat="1" ht="15.75" x14ac:dyDescent="0.25">
      <c r="A34" s="39">
        <v>30</v>
      </c>
      <c r="B34" s="45" t="s">
        <v>66</v>
      </c>
      <c r="C34" s="40">
        <v>22</v>
      </c>
      <c r="D34" s="46">
        <v>100</v>
      </c>
      <c r="E34" s="40">
        <v>8</v>
      </c>
      <c r="F34" s="40">
        <v>100</v>
      </c>
      <c r="G34" s="40">
        <v>48</v>
      </c>
      <c r="H34" s="42">
        <v>100</v>
      </c>
    </row>
    <row r="35" spans="1:8" s="29" customFormat="1" ht="15.75" x14ac:dyDescent="0.25">
      <c r="A35" s="39">
        <v>31</v>
      </c>
      <c r="B35" s="35" t="s">
        <v>68</v>
      </c>
      <c r="C35" s="40">
        <f>22-2</f>
        <v>20</v>
      </c>
      <c r="D35" s="46">
        <f>100/22*20</f>
        <v>90.909090909090921</v>
      </c>
      <c r="E35" s="40">
        <v>8</v>
      </c>
      <c r="F35" s="40">
        <v>100</v>
      </c>
      <c r="G35" s="40">
        <v>45</v>
      </c>
      <c r="H35" s="42">
        <v>93.75</v>
      </c>
    </row>
    <row r="36" spans="1:8" s="29" customFormat="1" ht="15.75" x14ac:dyDescent="0.25">
      <c r="A36" s="39">
        <v>32</v>
      </c>
      <c r="B36" s="35" t="s">
        <v>70</v>
      </c>
      <c r="C36" s="40">
        <v>22</v>
      </c>
      <c r="D36" s="46">
        <v>100</v>
      </c>
      <c r="E36" s="40">
        <v>8</v>
      </c>
      <c r="F36" s="40">
        <v>100</v>
      </c>
      <c r="G36" s="40">
        <v>48</v>
      </c>
      <c r="H36" s="42">
        <v>100</v>
      </c>
    </row>
    <row r="37" spans="1:8" s="29" customFormat="1" ht="15.75" x14ac:dyDescent="0.25">
      <c r="A37" s="39">
        <v>33</v>
      </c>
      <c r="B37" s="35" t="s">
        <v>72</v>
      </c>
      <c r="C37" s="40">
        <v>22</v>
      </c>
      <c r="D37" s="46">
        <v>100</v>
      </c>
      <c r="E37" s="40">
        <v>8</v>
      </c>
      <c r="F37" s="40">
        <v>100</v>
      </c>
      <c r="G37" s="40">
        <v>45</v>
      </c>
      <c r="H37" s="42">
        <v>93.75</v>
      </c>
    </row>
    <row r="38" spans="1:8" s="29" customFormat="1" ht="15.75" x14ac:dyDescent="0.25">
      <c r="A38" s="39">
        <v>34</v>
      </c>
      <c r="B38" s="35" t="s">
        <v>74</v>
      </c>
      <c r="C38" s="40">
        <f>22-2</f>
        <v>20</v>
      </c>
      <c r="D38" s="46">
        <f>100/22*20</f>
        <v>90.909090909090921</v>
      </c>
      <c r="E38" s="40">
        <v>8</v>
      </c>
      <c r="F38" s="40">
        <v>100</v>
      </c>
      <c r="G38" s="40">
        <v>42</v>
      </c>
      <c r="H38" s="42">
        <f>100/48*42</f>
        <v>87.5</v>
      </c>
    </row>
    <row r="39" spans="1:8" s="29" customFormat="1" ht="15.75" x14ac:dyDescent="0.25">
      <c r="A39" s="39">
        <v>35</v>
      </c>
      <c r="B39" s="35" t="s">
        <v>76</v>
      </c>
      <c r="C39" s="40">
        <v>22</v>
      </c>
      <c r="D39" s="46">
        <v>100</v>
      </c>
      <c r="E39" s="40">
        <v>8</v>
      </c>
      <c r="F39" s="40">
        <v>100</v>
      </c>
      <c r="G39" s="40">
        <v>45</v>
      </c>
      <c r="H39" s="42">
        <v>93.75</v>
      </c>
    </row>
    <row r="40" spans="1:8" s="29" customFormat="1" ht="15.75" x14ac:dyDescent="0.25">
      <c r="A40" s="39">
        <v>36</v>
      </c>
      <c r="B40" s="35" t="s">
        <v>78</v>
      </c>
      <c r="C40" s="40">
        <v>22</v>
      </c>
      <c r="D40" s="46">
        <v>100</v>
      </c>
      <c r="E40" s="40">
        <v>8</v>
      </c>
      <c r="F40" s="40">
        <v>100</v>
      </c>
      <c r="G40" s="40">
        <v>48</v>
      </c>
      <c r="H40" s="42">
        <v>100</v>
      </c>
    </row>
    <row r="41" spans="1:8" s="29" customFormat="1" ht="15.75" x14ac:dyDescent="0.25">
      <c r="A41" s="39">
        <v>37</v>
      </c>
      <c r="B41" s="35" t="s">
        <v>80</v>
      </c>
      <c r="C41" s="40">
        <f>22-1</f>
        <v>21</v>
      </c>
      <c r="D41" s="46">
        <f>100/22*21</f>
        <v>95.454545454545467</v>
      </c>
      <c r="E41" s="40">
        <v>8</v>
      </c>
      <c r="F41" s="40">
        <v>100</v>
      </c>
      <c r="G41" s="40">
        <v>48</v>
      </c>
      <c r="H41" s="42">
        <v>100</v>
      </c>
    </row>
    <row r="42" spans="1:8" s="29" customFormat="1" ht="15.75" x14ac:dyDescent="0.25">
      <c r="A42" s="39">
        <v>38</v>
      </c>
      <c r="B42" s="35" t="s">
        <v>82</v>
      </c>
      <c r="C42" s="40">
        <v>22</v>
      </c>
      <c r="D42" s="46">
        <v>100</v>
      </c>
      <c r="E42" s="40">
        <v>8</v>
      </c>
      <c r="F42" s="40">
        <v>100</v>
      </c>
      <c r="G42" s="40">
        <v>48</v>
      </c>
      <c r="H42" s="42">
        <v>100</v>
      </c>
    </row>
    <row r="43" spans="1:8" s="29" customFormat="1" ht="15.75" x14ac:dyDescent="0.25">
      <c r="A43" s="39">
        <v>39</v>
      </c>
      <c r="B43" s="35" t="s">
        <v>84</v>
      </c>
      <c r="C43" s="40">
        <v>22</v>
      </c>
      <c r="D43" s="46">
        <v>100</v>
      </c>
      <c r="E43" s="40">
        <v>8</v>
      </c>
      <c r="F43" s="40">
        <v>100</v>
      </c>
      <c r="G43" s="40">
        <v>48</v>
      </c>
      <c r="H43" s="42">
        <v>100</v>
      </c>
    </row>
    <row r="44" spans="1:8" s="29" customFormat="1" ht="15.75" x14ac:dyDescent="0.25">
      <c r="A44" s="39">
        <v>40</v>
      </c>
      <c r="B44" s="35" t="s">
        <v>86</v>
      </c>
      <c r="C44" s="40">
        <f>22-3</f>
        <v>19</v>
      </c>
      <c r="D44" s="46">
        <f>100/22*19</f>
        <v>86.363636363636374</v>
      </c>
      <c r="E44" s="40">
        <v>8</v>
      </c>
      <c r="F44" s="40">
        <v>100</v>
      </c>
      <c r="G44" s="40">
        <v>45</v>
      </c>
      <c r="H44" s="42">
        <v>93.75</v>
      </c>
    </row>
    <row r="45" spans="1:8" s="29" customFormat="1" ht="15.75" x14ac:dyDescent="0.25">
      <c r="A45" s="39">
        <v>41</v>
      </c>
      <c r="B45" s="35" t="s">
        <v>88</v>
      </c>
      <c r="C45" s="40">
        <v>22</v>
      </c>
      <c r="D45" s="46">
        <v>100</v>
      </c>
      <c r="E45" s="40">
        <v>6</v>
      </c>
      <c r="F45" s="40">
        <v>75</v>
      </c>
      <c r="G45" s="40">
        <v>48</v>
      </c>
      <c r="H45" s="42">
        <v>100</v>
      </c>
    </row>
    <row r="46" spans="1:8" s="29" customFormat="1" ht="15.75" x14ac:dyDescent="0.25">
      <c r="A46" s="39">
        <v>42</v>
      </c>
      <c r="B46" s="35" t="s">
        <v>90</v>
      </c>
      <c r="C46" s="40">
        <f>22-5</f>
        <v>17</v>
      </c>
      <c r="D46" s="46">
        <f>100/22*17</f>
        <v>77.27272727272728</v>
      </c>
      <c r="E46" s="40">
        <v>8</v>
      </c>
      <c r="F46" s="40">
        <v>100</v>
      </c>
      <c r="G46" s="40">
        <v>42</v>
      </c>
      <c r="H46" s="42">
        <f>100/48*42</f>
        <v>87.5</v>
      </c>
    </row>
    <row r="47" spans="1:8" s="29" customFormat="1" ht="15.75" x14ac:dyDescent="0.25">
      <c r="A47" s="39">
        <v>43</v>
      </c>
      <c r="B47" s="35" t="s">
        <v>92</v>
      </c>
      <c r="C47" s="40">
        <v>13</v>
      </c>
      <c r="D47" s="46">
        <v>100</v>
      </c>
      <c r="E47" s="40">
        <v>8</v>
      </c>
      <c r="F47" s="40">
        <v>100</v>
      </c>
      <c r="G47" s="40">
        <v>45</v>
      </c>
      <c r="H47" s="42">
        <v>93.75</v>
      </c>
    </row>
    <row r="48" spans="1:8" s="29" customFormat="1" ht="15.75" x14ac:dyDescent="0.25">
      <c r="A48" s="39">
        <v>44</v>
      </c>
      <c r="B48" s="35" t="s">
        <v>94</v>
      </c>
      <c r="C48" s="40">
        <f>22-2</f>
        <v>20</v>
      </c>
      <c r="D48" s="46">
        <f>100/22*20</f>
        <v>90.909090909090921</v>
      </c>
      <c r="E48" s="40">
        <v>6</v>
      </c>
      <c r="F48" s="40">
        <v>75</v>
      </c>
      <c r="G48" s="40">
        <v>45</v>
      </c>
      <c r="H48" s="42">
        <v>93.75</v>
      </c>
    </row>
    <row r="49" spans="1:8" s="29" customFormat="1" ht="15.75" x14ac:dyDescent="0.25">
      <c r="A49" s="39">
        <v>45</v>
      </c>
      <c r="B49" s="35" t="s">
        <v>96</v>
      </c>
      <c r="C49" s="40">
        <v>22</v>
      </c>
      <c r="D49" s="46">
        <v>100</v>
      </c>
      <c r="E49" s="40">
        <v>8</v>
      </c>
      <c r="F49" s="40">
        <v>100</v>
      </c>
      <c r="G49" s="40">
        <v>48</v>
      </c>
      <c r="H49" s="42">
        <v>100</v>
      </c>
    </row>
    <row r="50" spans="1:8" s="29" customFormat="1" ht="15.75" x14ac:dyDescent="0.25">
      <c r="A50" s="39">
        <v>46</v>
      </c>
      <c r="B50" s="35" t="s">
        <v>98</v>
      </c>
      <c r="C50" s="40">
        <v>22</v>
      </c>
      <c r="D50" s="46">
        <v>100</v>
      </c>
      <c r="E50" s="40">
        <v>8</v>
      </c>
      <c r="F50" s="40">
        <v>100</v>
      </c>
      <c r="G50" s="40">
        <v>48</v>
      </c>
      <c r="H50" s="42">
        <v>100</v>
      </c>
    </row>
    <row r="51" spans="1:8" s="29" customFormat="1" ht="15.75" x14ac:dyDescent="0.25">
      <c r="A51" s="39">
        <v>47</v>
      </c>
      <c r="B51" s="35" t="s">
        <v>100</v>
      </c>
      <c r="C51" s="40">
        <v>22</v>
      </c>
      <c r="D51" s="46">
        <v>100</v>
      </c>
      <c r="E51" s="40">
        <v>8</v>
      </c>
      <c r="F51" s="40">
        <v>100</v>
      </c>
      <c r="G51" s="40">
        <v>45</v>
      </c>
      <c r="H51" s="42">
        <v>93.75</v>
      </c>
    </row>
    <row r="52" spans="1:8" s="29" customFormat="1" ht="15.75" x14ac:dyDescent="0.25">
      <c r="A52" s="39">
        <v>48</v>
      </c>
      <c r="B52" s="35" t="s">
        <v>102</v>
      </c>
      <c r="C52" s="40">
        <v>22</v>
      </c>
      <c r="D52" s="46">
        <v>100</v>
      </c>
      <c r="E52" s="40">
        <v>8</v>
      </c>
      <c r="F52" s="40">
        <v>100</v>
      </c>
      <c r="G52" s="40">
        <v>45</v>
      </c>
      <c r="H52" s="42">
        <v>93.75</v>
      </c>
    </row>
    <row r="53" spans="1:8" s="29" customFormat="1" ht="15.75" x14ac:dyDescent="0.25">
      <c r="A53" s="39">
        <v>49</v>
      </c>
      <c r="B53" s="35" t="s">
        <v>104</v>
      </c>
      <c r="C53" s="40">
        <v>22</v>
      </c>
      <c r="D53" s="46">
        <v>100</v>
      </c>
      <c r="E53" s="40">
        <v>8</v>
      </c>
      <c r="F53" s="40">
        <v>100</v>
      </c>
      <c r="G53" s="40">
        <v>48</v>
      </c>
      <c r="H53" s="42">
        <v>100</v>
      </c>
    </row>
    <row r="54" spans="1:8" s="29" customFormat="1" ht="15.75" x14ac:dyDescent="0.25">
      <c r="A54" s="39">
        <v>50</v>
      </c>
      <c r="B54" s="45" t="s">
        <v>106</v>
      </c>
      <c r="C54" s="40">
        <v>22</v>
      </c>
      <c r="D54" s="46">
        <v>100</v>
      </c>
      <c r="E54" s="40">
        <v>8</v>
      </c>
      <c r="F54" s="40">
        <v>100</v>
      </c>
      <c r="G54" s="40">
        <v>48</v>
      </c>
      <c r="H54" s="42">
        <v>100</v>
      </c>
    </row>
    <row r="55" spans="1:8" s="29" customFormat="1" ht="15.75" x14ac:dyDescent="0.25">
      <c r="A55" s="39">
        <v>51</v>
      </c>
      <c r="B55" s="35" t="s">
        <v>108</v>
      </c>
      <c r="C55" s="40">
        <v>22</v>
      </c>
      <c r="D55" s="46">
        <v>100</v>
      </c>
      <c r="E55" s="40">
        <v>8</v>
      </c>
      <c r="F55" s="40">
        <v>100</v>
      </c>
      <c r="G55" s="40">
        <v>48</v>
      </c>
      <c r="H55" s="42">
        <v>100</v>
      </c>
    </row>
    <row r="56" spans="1:8" s="29" customFormat="1" ht="15.75" x14ac:dyDescent="0.25">
      <c r="A56" s="39">
        <v>52</v>
      </c>
      <c r="B56" s="35" t="s">
        <v>110</v>
      </c>
      <c r="C56" s="40">
        <v>22</v>
      </c>
      <c r="D56" s="46">
        <v>100</v>
      </c>
      <c r="E56" s="40">
        <v>8</v>
      </c>
      <c r="F56" s="40">
        <v>100</v>
      </c>
      <c r="G56" s="40">
        <v>48</v>
      </c>
      <c r="H56" s="42">
        <v>100</v>
      </c>
    </row>
    <row r="57" spans="1:8" s="29" customFormat="1" ht="15.75" x14ac:dyDescent="0.25">
      <c r="A57" s="39">
        <v>53</v>
      </c>
      <c r="B57" s="35" t="s">
        <v>112</v>
      </c>
      <c r="C57" s="40">
        <v>22</v>
      </c>
      <c r="D57" s="46">
        <v>100</v>
      </c>
      <c r="E57" s="40">
        <v>8</v>
      </c>
      <c r="F57" s="40">
        <v>100</v>
      </c>
      <c r="G57" s="40">
        <v>45</v>
      </c>
      <c r="H57" s="42">
        <v>93.75</v>
      </c>
    </row>
    <row r="58" spans="1:8" s="29" customFormat="1" ht="15.75" x14ac:dyDescent="0.25">
      <c r="A58" s="39">
        <v>54</v>
      </c>
      <c r="B58" s="35" t="s">
        <v>114</v>
      </c>
      <c r="C58" s="40">
        <v>22</v>
      </c>
      <c r="D58" s="46">
        <v>100</v>
      </c>
      <c r="E58" s="40">
        <v>8</v>
      </c>
      <c r="F58" s="40">
        <v>100</v>
      </c>
      <c r="G58" s="40">
        <v>48</v>
      </c>
      <c r="H58" s="42">
        <v>100</v>
      </c>
    </row>
    <row r="59" spans="1:8" s="29" customFormat="1" ht="15.75" x14ac:dyDescent="0.25">
      <c r="A59" s="39">
        <v>55</v>
      </c>
      <c r="B59" s="35" t="s">
        <v>116</v>
      </c>
      <c r="C59" s="40">
        <v>22</v>
      </c>
      <c r="D59" s="46">
        <v>100</v>
      </c>
      <c r="E59" s="40">
        <v>8</v>
      </c>
      <c r="F59" s="40">
        <v>100</v>
      </c>
      <c r="G59" s="40">
        <v>45</v>
      </c>
      <c r="H59" s="42">
        <v>93.75</v>
      </c>
    </row>
    <row r="60" spans="1:8" s="29" customFormat="1" ht="15.75" x14ac:dyDescent="0.25">
      <c r="A60" s="39">
        <v>56</v>
      </c>
      <c r="B60" s="45" t="s">
        <v>118</v>
      </c>
      <c r="C60" s="40">
        <f>22-2</f>
        <v>20</v>
      </c>
      <c r="D60" s="46">
        <f>100/22*20</f>
        <v>90.909090909090921</v>
      </c>
      <c r="E60" s="40">
        <v>8</v>
      </c>
      <c r="F60" s="40">
        <v>100</v>
      </c>
      <c r="G60" s="40">
        <v>42</v>
      </c>
      <c r="H60" s="42">
        <v>87.5</v>
      </c>
    </row>
    <row r="61" spans="1:8" s="29" customFormat="1" ht="15.75" x14ac:dyDescent="0.25">
      <c r="A61" s="39">
        <v>57</v>
      </c>
      <c r="B61" s="35" t="s">
        <v>120</v>
      </c>
      <c r="C61" s="40">
        <v>22</v>
      </c>
      <c r="D61" s="46">
        <v>100</v>
      </c>
      <c r="E61" s="40">
        <v>8</v>
      </c>
      <c r="F61" s="40">
        <v>100</v>
      </c>
      <c r="G61" s="40">
        <v>48</v>
      </c>
      <c r="H61" s="42">
        <v>100</v>
      </c>
    </row>
    <row r="62" spans="1:8" s="29" customFormat="1" ht="15.75" x14ac:dyDescent="0.25">
      <c r="A62" s="39">
        <v>58</v>
      </c>
      <c r="B62" s="35" t="s">
        <v>122</v>
      </c>
      <c r="C62" s="40">
        <v>22</v>
      </c>
      <c r="D62" s="46">
        <v>100</v>
      </c>
      <c r="E62" s="40">
        <v>8</v>
      </c>
      <c r="F62" s="40">
        <v>100</v>
      </c>
      <c r="G62" s="40">
        <v>48</v>
      </c>
      <c r="H62" s="42">
        <v>100</v>
      </c>
    </row>
    <row r="63" spans="1:8" s="29" customFormat="1" ht="15.75" x14ac:dyDescent="0.25">
      <c r="A63" s="39">
        <v>59</v>
      </c>
      <c r="B63" s="35" t="s">
        <v>124</v>
      </c>
      <c r="C63" s="40">
        <v>22</v>
      </c>
      <c r="D63" s="46">
        <v>100</v>
      </c>
      <c r="E63" s="40">
        <v>8</v>
      </c>
      <c r="F63" s="40">
        <v>100</v>
      </c>
      <c r="G63" s="40">
        <v>48</v>
      </c>
      <c r="H63" s="42">
        <v>100</v>
      </c>
    </row>
    <row r="64" spans="1:8" s="29" customFormat="1" ht="15.75" x14ac:dyDescent="0.25">
      <c r="A64" s="39">
        <v>60</v>
      </c>
      <c r="B64" s="45" t="s">
        <v>126</v>
      </c>
      <c r="C64" s="40">
        <v>22</v>
      </c>
      <c r="D64" s="46">
        <v>100</v>
      </c>
      <c r="E64" s="40">
        <v>8</v>
      </c>
      <c r="F64" s="40">
        <v>100</v>
      </c>
      <c r="G64" s="40">
        <v>42</v>
      </c>
      <c r="H64" s="42">
        <v>87.5</v>
      </c>
    </row>
    <row r="65" spans="1:8" s="29" customFormat="1" ht="15.75" x14ac:dyDescent="0.25">
      <c r="A65" s="39">
        <v>61</v>
      </c>
      <c r="B65" s="35" t="s">
        <v>128</v>
      </c>
      <c r="C65" s="40">
        <v>22</v>
      </c>
      <c r="D65" s="46">
        <v>100</v>
      </c>
      <c r="E65" s="40">
        <v>8</v>
      </c>
      <c r="F65" s="40">
        <v>100</v>
      </c>
      <c r="G65" s="40">
        <v>48</v>
      </c>
      <c r="H65" s="42">
        <v>100</v>
      </c>
    </row>
    <row r="66" spans="1:8" s="29" customFormat="1" ht="15.75" x14ac:dyDescent="0.25">
      <c r="A66" s="39">
        <v>62</v>
      </c>
      <c r="B66" s="35" t="s">
        <v>130</v>
      </c>
      <c r="C66" s="40">
        <f>22-3</f>
        <v>19</v>
      </c>
      <c r="D66" s="46">
        <f>100/22*19</f>
        <v>86.363636363636374</v>
      </c>
      <c r="E66" s="40">
        <v>8</v>
      </c>
      <c r="F66" s="40">
        <v>100</v>
      </c>
      <c r="G66" s="40">
        <v>42</v>
      </c>
      <c r="H66" s="42">
        <v>87.5</v>
      </c>
    </row>
    <row r="67" spans="1:8" s="29" customFormat="1" ht="15.75" x14ac:dyDescent="0.25">
      <c r="A67" s="39">
        <v>63</v>
      </c>
      <c r="B67" s="35" t="s">
        <v>132</v>
      </c>
      <c r="C67" s="40">
        <f>22-2</f>
        <v>20</v>
      </c>
      <c r="D67" s="46">
        <f>100/22*20</f>
        <v>90.909090909090921</v>
      </c>
      <c r="E67" s="40">
        <v>8</v>
      </c>
      <c r="F67" s="40">
        <v>100</v>
      </c>
      <c r="G67" s="40">
        <v>45</v>
      </c>
      <c r="H67" s="42">
        <v>93.75</v>
      </c>
    </row>
    <row r="68" spans="1:8" s="29" customFormat="1" ht="15.75" x14ac:dyDescent="0.25">
      <c r="A68" s="39">
        <v>64</v>
      </c>
      <c r="B68" s="35" t="s">
        <v>134</v>
      </c>
      <c r="C68" s="40">
        <v>22</v>
      </c>
      <c r="D68" s="46">
        <v>100</v>
      </c>
      <c r="E68" s="40">
        <v>8</v>
      </c>
      <c r="F68" s="40">
        <v>100</v>
      </c>
      <c r="G68" s="40">
        <v>45</v>
      </c>
      <c r="H68" s="42">
        <v>93.75</v>
      </c>
    </row>
    <row r="69" spans="1:8" s="29" customFormat="1" ht="15.75" x14ac:dyDescent="0.25">
      <c r="A69" s="39">
        <v>65</v>
      </c>
      <c r="B69" s="35" t="s">
        <v>136</v>
      </c>
      <c r="C69" s="40">
        <f>22-2</f>
        <v>20</v>
      </c>
      <c r="D69" s="46">
        <f>100/22*20</f>
        <v>90.909090909090921</v>
      </c>
      <c r="E69" s="40">
        <v>8</v>
      </c>
      <c r="F69" s="40">
        <v>100</v>
      </c>
      <c r="G69" s="40">
        <v>48</v>
      </c>
      <c r="H69" s="42">
        <v>100</v>
      </c>
    </row>
    <row r="70" spans="1:8" s="29" customFormat="1" ht="15.75" x14ac:dyDescent="0.25">
      <c r="A70" s="39">
        <v>66</v>
      </c>
      <c r="B70" s="35" t="s">
        <v>138</v>
      </c>
      <c r="C70" s="40">
        <f>22-4</f>
        <v>18</v>
      </c>
      <c r="D70" s="46">
        <f>100/22*18</f>
        <v>81.818181818181827</v>
      </c>
      <c r="E70" s="40">
        <v>8</v>
      </c>
      <c r="F70" s="40">
        <v>100</v>
      </c>
      <c r="G70" s="40">
        <v>45</v>
      </c>
      <c r="H70" s="42">
        <v>93.75</v>
      </c>
    </row>
    <row r="71" spans="1:8" s="29" customFormat="1" ht="15.75" x14ac:dyDescent="0.25">
      <c r="A71" s="39">
        <v>67</v>
      </c>
      <c r="B71" s="35" t="s">
        <v>140</v>
      </c>
      <c r="C71" s="40">
        <v>22</v>
      </c>
      <c r="D71" s="46">
        <v>100</v>
      </c>
      <c r="E71" s="40">
        <v>8</v>
      </c>
      <c r="F71" s="40">
        <v>100</v>
      </c>
      <c r="G71" s="40">
        <v>45</v>
      </c>
      <c r="H71" s="42">
        <v>93.75</v>
      </c>
    </row>
    <row r="72" spans="1:8" s="29" customFormat="1" ht="15.75" x14ac:dyDescent="0.25">
      <c r="A72" s="39">
        <v>68</v>
      </c>
      <c r="B72" s="35" t="s">
        <v>142</v>
      </c>
      <c r="C72" s="40">
        <v>22</v>
      </c>
      <c r="D72" s="46">
        <v>100</v>
      </c>
      <c r="E72" s="40">
        <v>8</v>
      </c>
      <c r="F72" s="40">
        <v>100</v>
      </c>
      <c r="G72" s="40">
        <v>48</v>
      </c>
      <c r="H72" s="42">
        <v>100</v>
      </c>
    </row>
    <row r="73" spans="1:8" s="29" customFormat="1" ht="15.75" x14ac:dyDescent="0.25">
      <c r="A73" s="39">
        <v>69</v>
      </c>
      <c r="B73" s="35" t="s">
        <v>144</v>
      </c>
      <c r="C73" s="40">
        <v>22</v>
      </c>
      <c r="D73" s="46">
        <v>100</v>
      </c>
      <c r="E73" s="40">
        <v>6</v>
      </c>
      <c r="F73" s="40">
        <f>100/8*6</f>
        <v>75</v>
      </c>
      <c r="G73" s="40">
        <v>48</v>
      </c>
      <c r="H73" s="42">
        <v>100</v>
      </c>
    </row>
    <row r="74" spans="1:8" s="29" customFormat="1" ht="15.75" x14ac:dyDescent="0.25">
      <c r="A74" s="39">
        <v>70</v>
      </c>
      <c r="B74" s="35" t="s">
        <v>146</v>
      </c>
      <c r="C74" s="40">
        <f>22-2</f>
        <v>20</v>
      </c>
      <c r="D74" s="46">
        <f>100/22*20</f>
        <v>90.909090909090921</v>
      </c>
      <c r="E74" s="40">
        <v>8</v>
      </c>
      <c r="F74" s="40">
        <v>100</v>
      </c>
      <c r="G74" s="40">
        <v>48</v>
      </c>
      <c r="H74" s="42">
        <v>100</v>
      </c>
    </row>
    <row r="75" spans="1:8" s="29" customFormat="1" ht="15.75" x14ac:dyDescent="0.25">
      <c r="A75" s="39">
        <v>71</v>
      </c>
      <c r="B75" s="35" t="s">
        <v>148</v>
      </c>
      <c r="C75" s="40">
        <f>22-1</f>
        <v>21</v>
      </c>
      <c r="D75" s="46">
        <f>100/22*21</f>
        <v>95.454545454545467</v>
      </c>
      <c r="E75" s="40">
        <v>8</v>
      </c>
      <c r="F75" s="40">
        <v>100</v>
      </c>
      <c r="G75" s="40">
        <v>48</v>
      </c>
      <c r="H75" s="42">
        <v>100</v>
      </c>
    </row>
    <row r="76" spans="1:8" s="29" customFormat="1" ht="15.75" x14ac:dyDescent="0.25">
      <c r="A76" s="39">
        <v>72</v>
      </c>
      <c r="B76" s="35" t="s">
        <v>150</v>
      </c>
      <c r="C76" s="40">
        <f>22-2</f>
        <v>20</v>
      </c>
      <c r="D76" s="46">
        <f>100/22*20</f>
        <v>90.909090909090921</v>
      </c>
      <c r="E76" s="40">
        <v>8</v>
      </c>
      <c r="F76" s="40">
        <v>100</v>
      </c>
      <c r="G76" s="40">
        <v>45</v>
      </c>
      <c r="H76" s="42">
        <v>93.75</v>
      </c>
    </row>
    <row r="77" spans="1:8" s="29" customFormat="1" ht="15.75" x14ac:dyDescent="0.25">
      <c r="A77" s="39">
        <v>73</v>
      </c>
      <c r="B77" s="35" t="s">
        <v>152</v>
      </c>
      <c r="C77" s="40">
        <v>22</v>
      </c>
      <c r="D77" s="46">
        <v>100</v>
      </c>
      <c r="E77" s="40">
        <v>8</v>
      </c>
      <c r="F77" s="40">
        <v>100</v>
      </c>
      <c r="G77" s="40">
        <v>48</v>
      </c>
      <c r="H77" s="42">
        <v>100</v>
      </c>
    </row>
    <row r="78" spans="1:8" s="29" customFormat="1" ht="15.75" x14ac:dyDescent="0.25">
      <c r="A78" s="39">
        <v>74</v>
      </c>
      <c r="B78" s="35" t="s">
        <v>154</v>
      </c>
      <c r="C78" s="40">
        <v>22</v>
      </c>
      <c r="D78" s="46">
        <v>100</v>
      </c>
      <c r="E78" s="40">
        <v>8</v>
      </c>
      <c r="F78" s="40">
        <v>100</v>
      </c>
      <c r="G78" s="40">
        <v>48</v>
      </c>
      <c r="H78" s="42">
        <v>100</v>
      </c>
    </row>
    <row r="79" spans="1:8" s="29" customFormat="1" ht="15.75" x14ac:dyDescent="0.25">
      <c r="A79" s="39">
        <v>75</v>
      </c>
      <c r="B79" s="35" t="s">
        <v>156</v>
      </c>
      <c r="C79" s="40">
        <v>22</v>
      </c>
      <c r="D79" s="46">
        <v>100</v>
      </c>
      <c r="E79" s="40">
        <v>8</v>
      </c>
      <c r="F79" s="40">
        <v>100</v>
      </c>
      <c r="G79" s="40">
        <v>48</v>
      </c>
      <c r="H79" s="42">
        <v>100</v>
      </c>
    </row>
    <row r="80" spans="1:8" s="29" customFormat="1" ht="15.75" x14ac:dyDescent="0.25">
      <c r="A80" s="39">
        <v>76</v>
      </c>
      <c r="B80" s="35" t="s">
        <v>158</v>
      </c>
      <c r="C80" s="40">
        <f>22-2</f>
        <v>20</v>
      </c>
      <c r="D80" s="46">
        <f>100/22*20</f>
        <v>90.909090909090921</v>
      </c>
      <c r="E80" s="40">
        <v>8</v>
      </c>
      <c r="F80" s="40">
        <v>100</v>
      </c>
      <c r="G80" s="40">
        <v>48</v>
      </c>
      <c r="H80" s="42">
        <v>100</v>
      </c>
    </row>
    <row r="81" spans="1:8" s="29" customFormat="1" ht="15.75" x14ac:dyDescent="0.25">
      <c r="A81" s="39">
        <v>77</v>
      </c>
      <c r="B81" s="35" t="s">
        <v>160</v>
      </c>
      <c r="C81" s="40">
        <f>22-2</f>
        <v>20</v>
      </c>
      <c r="D81" s="46">
        <f>100/22*20</f>
        <v>90.909090909090921</v>
      </c>
      <c r="E81" s="40">
        <v>8</v>
      </c>
      <c r="F81" s="40">
        <v>100</v>
      </c>
      <c r="G81" s="40">
        <v>42</v>
      </c>
      <c r="H81" s="42">
        <v>87.5</v>
      </c>
    </row>
    <row r="82" spans="1:8" s="29" customFormat="1" ht="15.75" x14ac:dyDescent="0.25">
      <c r="A82" s="39">
        <v>78</v>
      </c>
      <c r="B82" s="35" t="s">
        <v>162</v>
      </c>
      <c r="C82" s="40">
        <f>22-2</f>
        <v>20</v>
      </c>
      <c r="D82" s="46">
        <f>100/22*20</f>
        <v>90.909090909090921</v>
      </c>
      <c r="E82" s="40">
        <v>6</v>
      </c>
      <c r="F82" s="40">
        <v>75</v>
      </c>
      <c r="G82" s="40">
        <v>45</v>
      </c>
      <c r="H82" s="42">
        <v>93.75</v>
      </c>
    </row>
    <row r="83" spans="1:8" s="29" customFormat="1" ht="15.75" x14ac:dyDescent="0.25">
      <c r="A83" s="39">
        <v>79</v>
      </c>
      <c r="B83" s="35" t="s">
        <v>164</v>
      </c>
      <c r="C83" s="40">
        <v>22</v>
      </c>
      <c r="D83" s="46">
        <v>100</v>
      </c>
      <c r="E83" s="40">
        <v>8</v>
      </c>
      <c r="F83" s="40">
        <v>100</v>
      </c>
      <c r="G83" s="40">
        <v>45</v>
      </c>
      <c r="H83" s="42">
        <v>93.75</v>
      </c>
    </row>
    <row r="84" spans="1:8" s="29" customFormat="1" ht="15.75" x14ac:dyDescent="0.25">
      <c r="A84" s="39">
        <v>80</v>
      </c>
      <c r="B84" s="35" t="s">
        <v>166</v>
      </c>
      <c r="C84" s="40">
        <f>22-5</f>
        <v>17</v>
      </c>
      <c r="D84" s="46">
        <f>100/22*17</f>
        <v>77.27272727272728</v>
      </c>
      <c r="E84" s="40">
        <v>8</v>
      </c>
      <c r="F84" s="40">
        <v>100</v>
      </c>
      <c r="G84" s="40">
        <v>45</v>
      </c>
      <c r="H84" s="42">
        <v>93.75</v>
      </c>
    </row>
    <row r="85" spans="1:8" s="29" customFormat="1" ht="15.75" x14ac:dyDescent="0.25">
      <c r="A85" s="39">
        <v>81</v>
      </c>
      <c r="B85" s="35" t="s">
        <v>168</v>
      </c>
      <c r="C85" s="40">
        <f>22-2</f>
        <v>20</v>
      </c>
      <c r="D85" s="46">
        <f>100/22*20</f>
        <v>90.909090909090921</v>
      </c>
      <c r="E85" s="40">
        <v>8</v>
      </c>
      <c r="F85" s="40">
        <v>100</v>
      </c>
      <c r="G85" s="40">
        <v>45</v>
      </c>
      <c r="H85" s="42">
        <v>93.75</v>
      </c>
    </row>
    <row r="86" spans="1:8" s="29" customFormat="1" ht="15.75" x14ac:dyDescent="0.25">
      <c r="A86" s="39">
        <v>82</v>
      </c>
      <c r="B86" s="45" t="s">
        <v>170</v>
      </c>
      <c r="C86" s="40">
        <v>22</v>
      </c>
      <c r="D86" s="46">
        <v>100</v>
      </c>
      <c r="E86" s="40">
        <v>8</v>
      </c>
      <c r="F86" s="40">
        <v>100</v>
      </c>
      <c r="G86" s="40">
        <v>48</v>
      </c>
      <c r="H86" s="42">
        <v>100</v>
      </c>
    </row>
    <row r="87" spans="1:8" s="29" customFormat="1" ht="15.75" x14ac:dyDescent="0.25">
      <c r="A87" s="39">
        <v>83</v>
      </c>
      <c r="B87" s="35" t="s">
        <v>172</v>
      </c>
      <c r="C87" s="40">
        <v>16</v>
      </c>
      <c r="D87" s="46">
        <f>100/22*16</f>
        <v>72.727272727272734</v>
      </c>
      <c r="E87" s="40">
        <v>8</v>
      </c>
      <c r="F87" s="40">
        <v>100</v>
      </c>
      <c r="G87" s="40">
        <v>42</v>
      </c>
      <c r="H87" s="42">
        <v>87.5</v>
      </c>
    </row>
    <row r="88" spans="1:8" s="29" customFormat="1" ht="15.75" x14ac:dyDescent="0.25">
      <c r="A88" s="39">
        <v>84</v>
      </c>
      <c r="B88" s="35" t="s">
        <v>174</v>
      </c>
      <c r="C88" s="40">
        <v>22</v>
      </c>
      <c r="D88" s="46">
        <v>100</v>
      </c>
      <c r="E88" s="40">
        <v>8</v>
      </c>
      <c r="F88" s="40">
        <v>100</v>
      </c>
      <c r="G88" s="40">
        <v>48</v>
      </c>
      <c r="H88" s="42">
        <v>100</v>
      </c>
    </row>
    <row r="89" spans="1:8" s="29" customFormat="1" ht="15.75" x14ac:dyDescent="0.25">
      <c r="A89" s="39">
        <v>85</v>
      </c>
      <c r="B89" s="35" t="s">
        <v>176</v>
      </c>
      <c r="C89" s="40">
        <v>22</v>
      </c>
      <c r="D89" s="46">
        <v>100</v>
      </c>
      <c r="E89" s="40">
        <v>8</v>
      </c>
      <c r="F89" s="40">
        <v>100</v>
      </c>
      <c r="G89" s="40">
        <v>48</v>
      </c>
      <c r="H89" s="42">
        <v>100</v>
      </c>
    </row>
    <row r="90" spans="1:8" s="29" customFormat="1" ht="15.75" x14ac:dyDescent="0.25">
      <c r="A90" s="39">
        <v>86</v>
      </c>
      <c r="B90" s="35" t="s">
        <v>178</v>
      </c>
      <c r="C90" s="40">
        <v>22</v>
      </c>
      <c r="D90" s="46">
        <v>100</v>
      </c>
      <c r="E90" s="40">
        <v>8</v>
      </c>
      <c r="F90" s="40">
        <v>100</v>
      </c>
      <c r="G90" s="40">
        <v>48</v>
      </c>
      <c r="H90" s="42">
        <v>100</v>
      </c>
    </row>
    <row r="91" spans="1:8" s="29" customFormat="1" ht="15.75" x14ac:dyDescent="0.25">
      <c r="A91" s="39">
        <v>87</v>
      </c>
      <c r="B91" s="35" t="s">
        <v>180</v>
      </c>
      <c r="C91" s="40">
        <v>22</v>
      </c>
      <c r="D91" s="46">
        <v>100</v>
      </c>
      <c r="E91" s="40">
        <v>8</v>
      </c>
      <c r="F91" s="40">
        <v>100</v>
      </c>
      <c r="G91" s="40">
        <v>48</v>
      </c>
      <c r="H91" s="42">
        <v>100</v>
      </c>
    </row>
    <row r="92" spans="1:8" s="29" customFormat="1" ht="15.75" x14ac:dyDescent="0.25">
      <c r="A92" s="39">
        <v>88</v>
      </c>
      <c r="B92" s="35" t="s">
        <v>182</v>
      </c>
      <c r="C92" s="40">
        <v>22</v>
      </c>
      <c r="D92" s="46">
        <v>100</v>
      </c>
      <c r="E92" s="40">
        <v>8</v>
      </c>
      <c r="F92" s="40">
        <v>100</v>
      </c>
      <c r="G92" s="40">
        <v>48</v>
      </c>
      <c r="H92" s="42">
        <v>100</v>
      </c>
    </row>
    <row r="93" spans="1:8" s="29" customFormat="1" ht="15.75" x14ac:dyDescent="0.25">
      <c r="A93" s="39">
        <v>89</v>
      </c>
      <c r="B93" s="35" t="s">
        <v>184</v>
      </c>
      <c r="C93" s="40">
        <v>22</v>
      </c>
      <c r="D93" s="46">
        <v>100</v>
      </c>
      <c r="E93" s="40">
        <v>8</v>
      </c>
      <c r="F93" s="40">
        <v>100</v>
      </c>
      <c r="G93" s="40">
        <v>48</v>
      </c>
      <c r="H93" s="42">
        <v>100</v>
      </c>
    </row>
    <row r="94" spans="1:8" s="29" customFormat="1" ht="15.75" x14ac:dyDescent="0.25">
      <c r="A94" s="39">
        <v>90</v>
      </c>
      <c r="B94" s="35" t="s">
        <v>186</v>
      </c>
      <c r="C94" s="40">
        <v>22</v>
      </c>
      <c r="D94" s="46">
        <v>100</v>
      </c>
      <c r="E94" s="40">
        <v>8</v>
      </c>
      <c r="F94" s="40">
        <v>100</v>
      </c>
      <c r="G94" s="40">
        <v>48</v>
      </c>
      <c r="H94" s="42">
        <v>100</v>
      </c>
    </row>
    <row r="95" spans="1:8" s="29" customFormat="1" ht="15.75" x14ac:dyDescent="0.25">
      <c r="A95" s="39">
        <v>91</v>
      </c>
      <c r="B95" s="35" t="s">
        <v>188</v>
      </c>
      <c r="C95" s="40">
        <v>22</v>
      </c>
      <c r="D95" s="46">
        <v>100</v>
      </c>
      <c r="E95" s="40">
        <v>8</v>
      </c>
      <c r="F95" s="40">
        <v>100</v>
      </c>
      <c r="G95" s="40">
        <v>48</v>
      </c>
      <c r="H95" s="42">
        <v>100</v>
      </c>
    </row>
    <row r="96" spans="1:8" s="29" customFormat="1" ht="15.75" x14ac:dyDescent="0.25">
      <c r="A96" s="39">
        <v>92</v>
      </c>
      <c r="B96" s="35" t="s">
        <v>190</v>
      </c>
      <c r="C96" s="40">
        <f>22-2</f>
        <v>20</v>
      </c>
      <c r="D96" s="46">
        <f>100/22*20</f>
        <v>90.909090909090921</v>
      </c>
      <c r="E96" s="40">
        <v>8</v>
      </c>
      <c r="F96" s="40">
        <v>100</v>
      </c>
      <c r="G96" s="40">
        <v>42</v>
      </c>
      <c r="H96" s="42">
        <v>87.5</v>
      </c>
    </row>
    <row r="97" spans="1:8" s="29" customFormat="1" ht="15.75" x14ac:dyDescent="0.25">
      <c r="A97" s="39">
        <v>93</v>
      </c>
      <c r="B97" s="35" t="s">
        <v>192</v>
      </c>
      <c r="C97" s="40">
        <v>22</v>
      </c>
      <c r="D97" s="46">
        <v>100</v>
      </c>
      <c r="E97" s="40">
        <v>8</v>
      </c>
      <c r="F97" s="40">
        <v>100</v>
      </c>
      <c r="G97" s="40">
        <v>45</v>
      </c>
      <c r="H97" s="42">
        <v>93.75</v>
      </c>
    </row>
    <row r="98" spans="1:8" s="29" customFormat="1" ht="15.75" x14ac:dyDescent="0.25">
      <c r="A98" s="39">
        <v>94</v>
      </c>
      <c r="B98" s="35" t="s">
        <v>194</v>
      </c>
      <c r="C98" s="40">
        <v>22</v>
      </c>
      <c r="D98" s="46">
        <v>100</v>
      </c>
      <c r="E98" s="40">
        <v>8</v>
      </c>
      <c r="F98" s="40">
        <v>100</v>
      </c>
      <c r="G98" s="40">
        <v>48</v>
      </c>
      <c r="H98" s="42">
        <v>100</v>
      </c>
    </row>
    <row r="99" spans="1:8" s="29" customFormat="1" ht="15.75" x14ac:dyDescent="0.25">
      <c r="A99" s="39">
        <v>95</v>
      </c>
      <c r="B99" s="35" t="s">
        <v>196</v>
      </c>
      <c r="C99" s="40">
        <v>22</v>
      </c>
      <c r="D99" s="46">
        <v>100</v>
      </c>
      <c r="E99" s="40">
        <v>8</v>
      </c>
      <c r="F99" s="40">
        <v>100</v>
      </c>
      <c r="G99" s="40">
        <v>48</v>
      </c>
      <c r="H99" s="42">
        <v>100</v>
      </c>
    </row>
    <row r="100" spans="1:8" s="29" customFormat="1" ht="15.75" x14ac:dyDescent="0.25">
      <c r="A100" s="39">
        <v>96</v>
      </c>
      <c r="B100" s="35" t="s">
        <v>198</v>
      </c>
      <c r="C100" s="40">
        <f>22-6</f>
        <v>16</v>
      </c>
      <c r="D100" s="46">
        <f>100/22*16</f>
        <v>72.727272727272734</v>
      </c>
      <c r="E100" s="40">
        <v>6</v>
      </c>
      <c r="F100" s="40">
        <v>75</v>
      </c>
      <c r="G100" s="40">
        <v>42</v>
      </c>
      <c r="H100" s="42">
        <v>87.5</v>
      </c>
    </row>
    <row r="101" spans="1:8" s="29" customFormat="1" ht="15.75" x14ac:dyDescent="0.25">
      <c r="A101" s="39">
        <v>97</v>
      </c>
      <c r="B101" s="35" t="s">
        <v>200</v>
      </c>
      <c r="C101" s="40">
        <v>22</v>
      </c>
      <c r="D101" s="46">
        <v>100</v>
      </c>
      <c r="E101" s="40">
        <v>8</v>
      </c>
      <c r="F101" s="40">
        <v>100</v>
      </c>
      <c r="G101" s="40">
        <v>48</v>
      </c>
      <c r="H101" s="42">
        <v>100</v>
      </c>
    </row>
    <row r="102" spans="1:8" s="29" customFormat="1" ht="15.75" x14ac:dyDescent="0.25">
      <c r="A102" s="39">
        <v>98</v>
      </c>
      <c r="B102" s="35" t="s">
        <v>202</v>
      </c>
      <c r="C102" s="40">
        <v>22</v>
      </c>
      <c r="D102" s="46">
        <v>100</v>
      </c>
      <c r="E102" s="40">
        <v>8</v>
      </c>
      <c r="F102" s="40">
        <v>100</v>
      </c>
      <c r="G102" s="40">
        <v>45</v>
      </c>
      <c r="H102" s="42">
        <v>93.75</v>
      </c>
    </row>
    <row r="103" spans="1:8" s="29" customFormat="1" ht="15.75" x14ac:dyDescent="0.25">
      <c r="A103" s="39">
        <v>99</v>
      </c>
      <c r="B103" s="35" t="s">
        <v>204</v>
      </c>
      <c r="C103" s="40">
        <v>22</v>
      </c>
      <c r="D103" s="46">
        <v>100</v>
      </c>
      <c r="E103" s="40">
        <v>8</v>
      </c>
      <c r="F103" s="40">
        <v>100</v>
      </c>
      <c r="G103" s="40">
        <v>45</v>
      </c>
      <c r="H103" s="42">
        <v>93.75</v>
      </c>
    </row>
    <row r="104" spans="1:8" s="29" customFormat="1" ht="16.5" thickBot="1" x14ac:dyDescent="0.3">
      <c r="A104" s="47">
        <v>100</v>
      </c>
      <c r="B104" s="48" t="s">
        <v>206</v>
      </c>
      <c r="C104" s="49">
        <f>22-4</f>
        <v>18</v>
      </c>
      <c r="D104" s="50">
        <f>100/22*18</f>
        <v>81.818181818181827</v>
      </c>
      <c r="E104" s="49">
        <v>6</v>
      </c>
      <c r="F104" s="49">
        <v>75</v>
      </c>
      <c r="G104" s="49">
        <v>39</v>
      </c>
      <c r="H104" s="51">
        <f>100/48*39</f>
        <v>81.25</v>
      </c>
    </row>
    <row r="105" spans="1:8" s="29" customFormat="1" ht="15.75" x14ac:dyDescent="0.25">
      <c r="D105" s="52"/>
      <c r="H105" s="52"/>
    </row>
  </sheetData>
  <mergeCells count="4">
    <mergeCell ref="A1:H2"/>
    <mergeCell ref="C3:D3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7"/>
  <sheetViews>
    <sheetView tabSelected="1" workbookViewId="0">
      <selection activeCell="L11" sqref="L11"/>
    </sheetView>
  </sheetViews>
  <sheetFormatPr defaultRowHeight="15" x14ac:dyDescent="0.25"/>
  <cols>
    <col min="1" max="1" width="6.28515625" style="70" customWidth="1"/>
    <col min="2" max="2" width="7.85546875" style="70" customWidth="1"/>
    <col min="3" max="3" width="27.5703125" style="70" customWidth="1"/>
    <col min="4" max="4" width="14" style="70" customWidth="1"/>
    <col min="5" max="5" width="13.5703125" style="70" customWidth="1"/>
    <col min="6" max="6" width="14" style="70" customWidth="1"/>
    <col min="7" max="7" width="13.7109375" style="70" customWidth="1"/>
    <col min="8" max="16384" width="9.140625" style="70"/>
  </cols>
  <sheetData>
    <row r="1" spans="2:11" ht="21.75" customHeight="1" x14ac:dyDescent="0.25">
      <c r="B1" s="68" t="s">
        <v>236</v>
      </c>
      <c r="C1" s="68"/>
      <c r="D1" s="68"/>
      <c r="E1" s="68"/>
      <c r="F1" s="68"/>
      <c r="G1" s="68"/>
      <c r="H1" s="69"/>
    </row>
    <row r="2" spans="2:11" ht="15" customHeight="1" x14ac:dyDescent="0.25">
      <c r="B2" s="71" t="s">
        <v>237</v>
      </c>
      <c r="C2" s="71"/>
      <c r="D2" s="71"/>
      <c r="E2" s="71"/>
      <c r="F2" s="71"/>
      <c r="G2" s="71"/>
      <c r="H2" s="72"/>
    </row>
    <row r="3" spans="2:11" ht="16.5" customHeight="1" x14ac:dyDescent="0.25">
      <c r="B3" s="71" t="s">
        <v>238</v>
      </c>
      <c r="C3" s="71"/>
      <c r="D3" s="71"/>
      <c r="E3" s="71"/>
      <c r="F3" s="71"/>
      <c r="G3" s="71"/>
      <c r="H3" s="72"/>
    </row>
    <row r="4" spans="2:11" ht="16.5" customHeight="1" thickBot="1" x14ac:dyDescent="0.3">
      <c r="B4" s="73" t="s">
        <v>239</v>
      </c>
      <c r="C4" s="73"/>
      <c r="D4" s="73"/>
      <c r="E4" s="73"/>
      <c r="F4" s="73"/>
      <c r="G4" s="73"/>
      <c r="H4" s="72"/>
    </row>
    <row r="5" spans="2:11" ht="18" customHeight="1" thickBot="1" x14ac:dyDescent="0.3">
      <c r="B5" s="74" t="s">
        <v>240</v>
      </c>
      <c r="C5" s="75" t="s">
        <v>210</v>
      </c>
      <c r="D5" s="76" t="s">
        <v>241</v>
      </c>
      <c r="E5" s="77"/>
      <c r="F5" s="76" t="s">
        <v>242</v>
      </c>
      <c r="G5" s="77"/>
    </row>
    <row r="6" spans="2:11" s="82" customFormat="1" ht="23.25" customHeight="1" thickBot="1" x14ac:dyDescent="0.25">
      <c r="B6" s="78"/>
      <c r="C6" s="79"/>
      <c r="D6" s="80" t="s">
        <v>243</v>
      </c>
      <c r="E6" s="81" t="s">
        <v>244</v>
      </c>
      <c r="F6" s="80" t="s">
        <v>245</v>
      </c>
      <c r="G6" s="81" t="s">
        <v>244</v>
      </c>
    </row>
    <row r="7" spans="2:11" ht="14.1" customHeight="1" x14ac:dyDescent="0.25">
      <c r="B7" s="83">
        <v>1</v>
      </c>
      <c r="C7" s="84" t="s">
        <v>8</v>
      </c>
      <c r="D7" s="85">
        <v>27.5</v>
      </c>
      <c r="E7" s="86">
        <f>D7/29.5*100</f>
        <v>93.220338983050837</v>
      </c>
      <c r="F7" s="85">
        <v>14</v>
      </c>
      <c r="G7" s="87">
        <f>F7/16*100</f>
        <v>87.5</v>
      </c>
    </row>
    <row r="8" spans="2:11" ht="14.1" customHeight="1" x14ac:dyDescent="0.25">
      <c r="B8" s="88">
        <v>2</v>
      </c>
      <c r="C8" s="89" t="s">
        <v>10</v>
      </c>
      <c r="D8" s="90">
        <v>29.5</v>
      </c>
      <c r="E8" s="91">
        <f>D8/29.5*100</f>
        <v>100</v>
      </c>
      <c r="F8" s="90">
        <v>14</v>
      </c>
      <c r="G8" s="92">
        <f>F8/16*100</f>
        <v>87.5</v>
      </c>
    </row>
    <row r="9" spans="2:11" ht="14.1" customHeight="1" x14ac:dyDescent="0.4">
      <c r="B9" s="88">
        <v>3</v>
      </c>
      <c r="C9" s="89" t="s">
        <v>12</v>
      </c>
      <c r="D9" s="90">
        <v>28.5</v>
      </c>
      <c r="E9" s="91">
        <f t="shared" ref="E9:E74" si="0">D9/29.5*100</f>
        <v>96.610169491525426</v>
      </c>
      <c r="F9" s="90">
        <v>16</v>
      </c>
      <c r="G9" s="92">
        <f t="shared" ref="G9:G74" si="1">F9/16*100</f>
        <v>100</v>
      </c>
      <c r="J9" s="93"/>
      <c r="K9" s="94"/>
    </row>
    <row r="10" spans="2:11" ht="14.1" customHeight="1" x14ac:dyDescent="0.25">
      <c r="B10" s="88">
        <v>4</v>
      </c>
      <c r="C10" s="89" t="s">
        <v>14</v>
      </c>
      <c r="D10" s="90">
        <v>27.5</v>
      </c>
      <c r="E10" s="91">
        <f t="shared" si="0"/>
        <v>93.220338983050837</v>
      </c>
      <c r="F10" s="90">
        <v>14</v>
      </c>
      <c r="G10" s="92">
        <f t="shared" si="1"/>
        <v>87.5</v>
      </c>
    </row>
    <row r="11" spans="2:11" ht="14.1" customHeight="1" x14ac:dyDescent="0.25">
      <c r="B11" s="88">
        <v>5</v>
      </c>
      <c r="C11" s="89" t="s">
        <v>16</v>
      </c>
      <c r="D11" s="90">
        <v>28.5</v>
      </c>
      <c r="E11" s="91">
        <f t="shared" si="0"/>
        <v>96.610169491525426</v>
      </c>
      <c r="F11" s="90">
        <v>16</v>
      </c>
      <c r="G11" s="92">
        <f t="shared" si="1"/>
        <v>100</v>
      </c>
    </row>
    <row r="12" spans="2:11" ht="14.1" customHeight="1" x14ac:dyDescent="0.25">
      <c r="B12" s="88">
        <v>6</v>
      </c>
      <c r="C12" s="89" t="s">
        <v>18</v>
      </c>
      <c r="D12" s="90">
        <v>29.5</v>
      </c>
      <c r="E12" s="91">
        <f t="shared" si="0"/>
        <v>100</v>
      </c>
      <c r="F12" s="90">
        <v>16</v>
      </c>
      <c r="G12" s="92">
        <f t="shared" si="1"/>
        <v>100</v>
      </c>
    </row>
    <row r="13" spans="2:11" ht="14.1" customHeight="1" x14ac:dyDescent="0.25">
      <c r="B13" s="88">
        <v>7</v>
      </c>
      <c r="C13" s="95" t="s">
        <v>20</v>
      </c>
      <c r="D13" s="90">
        <v>29.5</v>
      </c>
      <c r="E13" s="91">
        <f t="shared" si="0"/>
        <v>100</v>
      </c>
      <c r="F13" s="90">
        <v>16</v>
      </c>
      <c r="G13" s="92">
        <f t="shared" si="1"/>
        <v>100</v>
      </c>
    </row>
    <row r="14" spans="2:11" ht="14.1" customHeight="1" x14ac:dyDescent="0.25">
      <c r="B14" s="88">
        <v>8</v>
      </c>
      <c r="C14" s="89" t="s">
        <v>22</v>
      </c>
      <c r="D14" s="90">
        <v>29.5</v>
      </c>
      <c r="E14" s="91">
        <f t="shared" si="0"/>
        <v>100</v>
      </c>
      <c r="F14" s="90">
        <v>16</v>
      </c>
      <c r="G14" s="92">
        <f t="shared" si="1"/>
        <v>100</v>
      </c>
    </row>
    <row r="15" spans="2:11" ht="14.1" customHeight="1" x14ac:dyDescent="0.25">
      <c r="B15" s="88">
        <v>9</v>
      </c>
      <c r="C15" s="95" t="s">
        <v>24</v>
      </c>
      <c r="D15" s="90">
        <v>28.5</v>
      </c>
      <c r="E15" s="91">
        <f t="shared" si="0"/>
        <v>96.610169491525426</v>
      </c>
      <c r="F15" s="90">
        <v>16</v>
      </c>
      <c r="G15" s="92">
        <f t="shared" si="1"/>
        <v>100</v>
      </c>
    </row>
    <row r="16" spans="2:11" ht="14.1" customHeight="1" x14ac:dyDescent="0.25">
      <c r="B16" s="88">
        <v>10</v>
      </c>
      <c r="C16" s="89" t="s">
        <v>26</v>
      </c>
      <c r="D16" s="90">
        <v>28.5</v>
      </c>
      <c r="E16" s="91">
        <f t="shared" si="0"/>
        <v>96.610169491525426</v>
      </c>
      <c r="F16" s="90">
        <v>16</v>
      </c>
      <c r="G16" s="92">
        <f t="shared" si="1"/>
        <v>100</v>
      </c>
    </row>
    <row r="17" spans="2:9" ht="15.75" x14ac:dyDescent="0.25">
      <c r="B17" s="88">
        <v>11</v>
      </c>
      <c r="C17" s="89" t="s">
        <v>28</v>
      </c>
      <c r="D17" s="90">
        <v>28.5</v>
      </c>
      <c r="E17" s="91">
        <f t="shared" si="0"/>
        <v>96.610169491525426</v>
      </c>
      <c r="F17" s="90">
        <v>16</v>
      </c>
      <c r="G17" s="92">
        <f t="shared" si="1"/>
        <v>100</v>
      </c>
    </row>
    <row r="18" spans="2:9" ht="15.75" x14ac:dyDescent="0.25">
      <c r="B18" s="88">
        <v>12</v>
      </c>
      <c r="C18" s="96" t="s">
        <v>30</v>
      </c>
      <c r="D18" s="90">
        <v>29.5</v>
      </c>
      <c r="E18" s="91">
        <f t="shared" si="0"/>
        <v>100</v>
      </c>
      <c r="F18" s="90">
        <v>16</v>
      </c>
      <c r="G18" s="92">
        <f t="shared" si="1"/>
        <v>100</v>
      </c>
    </row>
    <row r="19" spans="2:9" ht="15.75" x14ac:dyDescent="0.25">
      <c r="B19" s="88">
        <v>13</v>
      </c>
      <c r="C19" s="89" t="s">
        <v>32</v>
      </c>
      <c r="D19" s="90">
        <v>29.5</v>
      </c>
      <c r="E19" s="91">
        <f t="shared" si="0"/>
        <v>100</v>
      </c>
      <c r="F19" s="90">
        <v>14</v>
      </c>
      <c r="G19" s="92">
        <f t="shared" si="1"/>
        <v>87.5</v>
      </c>
    </row>
    <row r="20" spans="2:9" ht="15.75" x14ac:dyDescent="0.25">
      <c r="B20" s="88">
        <v>14</v>
      </c>
      <c r="C20" s="89" t="s">
        <v>34</v>
      </c>
      <c r="D20" s="90">
        <v>28.5</v>
      </c>
      <c r="E20" s="91">
        <f t="shared" si="0"/>
        <v>96.610169491525426</v>
      </c>
      <c r="F20" s="90">
        <v>16</v>
      </c>
      <c r="G20" s="92">
        <f t="shared" si="1"/>
        <v>100</v>
      </c>
    </row>
    <row r="21" spans="2:9" ht="15.75" x14ac:dyDescent="0.25">
      <c r="B21" s="88">
        <v>15</v>
      </c>
      <c r="C21" s="89" t="s">
        <v>225</v>
      </c>
      <c r="D21" s="90">
        <v>29.5</v>
      </c>
      <c r="E21" s="91">
        <f t="shared" si="0"/>
        <v>100</v>
      </c>
      <c r="F21" s="90">
        <v>16</v>
      </c>
      <c r="G21" s="92">
        <f t="shared" si="1"/>
        <v>100</v>
      </c>
    </row>
    <row r="22" spans="2:9" ht="15.75" x14ac:dyDescent="0.25">
      <c r="B22" s="88">
        <v>16</v>
      </c>
      <c r="C22" s="89" t="s">
        <v>38</v>
      </c>
      <c r="D22" s="90">
        <v>25.5</v>
      </c>
      <c r="E22" s="91">
        <f t="shared" si="0"/>
        <v>86.440677966101703</v>
      </c>
      <c r="F22" s="90">
        <v>16</v>
      </c>
      <c r="G22" s="92">
        <f t="shared" si="1"/>
        <v>100</v>
      </c>
    </row>
    <row r="23" spans="2:9" ht="15.75" x14ac:dyDescent="0.25">
      <c r="B23" s="88">
        <v>17</v>
      </c>
      <c r="C23" s="89" t="s">
        <v>40</v>
      </c>
      <c r="D23" s="90">
        <v>29.5</v>
      </c>
      <c r="E23" s="91">
        <f t="shared" si="0"/>
        <v>100</v>
      </c>
      <c r="F23" s="90">
        <v>16</v>
      </c>
      <c r="G23" s="92">
        <f t="shared" si="1"/>
        <v>100</v>
      </c>
    </row>
    <row r="24" spans="2:9" ht="15.75" x14ac:dyDescent="0.25">
      <c r="B24" s="88">
        <v>18</v>
      </c>
      <c r="C24" s="89" t="s">
        <v>42</v>
      </c>
      <c r="D24" s="90">
        <v>25.5</v>
      </c>
      <c r="E24" s="91">
        <f t="shared" si="0"/>
        <v>86.440677966101703</v>
      </c>
      <c r="F24" s="90">
        <v>14</v>
      </c>
      <c r="G24" s="92">
        <f t="shared" si="1"/>
        <v>87.5</v>
      </c>
    </row>
    <row r="25" spans="2:9" ht="15.75" x14ac:dyDescent="0.25">
      <c r="B25" s="88">
        <v>19</v>
      </c>
      <c r="C25" s="89" t="s">
        <v>44</v>
      </c>
      <c r="D25" s="90">
        <v>29.5</v>
      </c>
      <c r="E25" s="91">
        <f t="shared" si="0"/>
        <v>100</v>
      </c>
      <c r="F25" s="90">
        <v>16</v>
      </c>
      <c r="G25" s="92">
        <f t="shared" si="1"/>
        <v>100</v>
      </c>
    </row>
    <row r="26" spans="2:9" ht="15.75" x14ac:dyDescent="0.25">
      <c r="B26" s="88">
        <v>20</v>
      </c>
      <c r="C26" s="89" t="s">
        <v>46</v>
      </c>
      <c r="D26" s="90">
        <v>29.5</v>
      </c>
      <c r="E26" s="91">
        <f t="shared" si="0"/>
        <v>100</v>
      </c>
      <c r="F26" s="90">
        <v>16</v>
      </c>
      <c r="G26" s="92">
        <f t="shared" si="1"/>
        <v>100</v>
      </c>
    </row>
    <row r="27" spans="2:9" ht="15.75" x14ac:dyDescent="0.25">
      <c r="B27" s="88">
        <v>21</v>
      </c>
      <c r="C27" s="89" t="s">
        <v>48</v>
      </c>
      <c r="D27" s="90">
        <v>27.5</v>
      </c>
      <c r="E27" s="91">
        <f t="shared" si="0"/>
        <v>93.220338983050837</v>
      </c>
      <c r="F27" s="90">
        <v>14</v>
      </c>
      <c r="G27" s="92">
        <f t="shared" si="1"/>
        <v>87.5</v>
      </c>
    </row>
    <row r="28" spans="2:9" ht="15.75" x14ac:dyDescent="0.25">
      <c r="B28" s="88">
        <v>22</v>
      </c>
      <c r="C28" s="97" t="s">
        <v>50</v>
      </c>
      <c r="D28" s="90">
        <v>27.5</v>
      </c>
      <c r="E28" s="91">
        <f t="shared" si="0"/>
        <v>93.220338983050837</v>
      </c>
      <c r="F28" s="90">
        <v>16</v>
      </c>
      <c r="G28" s="92">
        <f t="shared" si="1"/>
        <v>100</v>
      </c>
    </row>
    <row r="29" spans="2:9" ht="15.75" x14ac:dyDescent="0.25">
      <c r="B29" s="88">
        <v>23</v>
      </c>
      <c r="C29" s="89" t="s">
        <v>52</v>
      </c>
      <c r="D29" s="90">
        <v>28.5</v>
      </c>
      <c r="E29" s="91">
        <f t="shared" si="0"/>
        <v>96.610169491525426</v>
      </c>
      <c r="F29" s="90">
        <v>14</v>
      </c>
      <c r="G29" s="92">
        <f t="shared" si="1"/>
        <v>87.5</v>
      </c>
    </row>
    <row r="30" spans="2:9" ht="15.75" x14ac:dyDescent="0.25">
      <c r="B30" s="88">
        <v>24</v>
      </c>
      <c r="C30" s="89" t="s">
        <v>54</v>
      </c>
      <c r="D30" s="90">
        <v>27.5</v>
      </c>
      <c r="E30" s="91">
        <f t="shared" si="0"/>
        <v>93.220338983050837</v>
      </c>
      <c r="F30" s="90">
        <v>14</v>
      </c>
      <c r="G30" s="92">
        <f t="shared" si="1"/>
        <v>87.5</v>
      </c>
    </row>
    <row r="31" spans="2:9" ht="15.75" x14ac:dyDescent="0.25">
      <c r="B31" s="88">
        <v>25</v>
      </c>
      <c r="C31" s="89" t="s">
        <v>56</v>
      </c>
      <c r="D31" s="90">
        <v>29.5</v>
      </c>
      <c r="E31" s="91">
        <f t="shared" si="0"/>
        <v>100</v>
      </c>
      <c r="F31" s="90">
        <v>16</v>
      </c>
      <c r="G31" s="92">
        <f t="shared" si="1"/>
        <v>100</v>
      </c>
    </row>
    <row r="32" spans="2:9" ht="15.75" x14ac:dyDescent="0.25">
      <c r="B32" s="88">
        <v>26</v>
      </c>
      <c r="C32" s="89" t="s">
        <v>58</v>
      </c>
      <c r="D32" s="90">
        <v>28.5</v>
      </c>
      <c r="E32" s="91">
        <f t="shared" si="0"/>
        <v>96.610169491525426</v>
      </c>
      <c r="F32" s="90">
        <v>14</v>
      </c>
      <c r="G32" s="92">
        <f t="shared" si="1"/>
        <v>87.5</v>
      </c>
      <c r="I32" s="98"/>
    </row>
    <row r="33" spans="2:9" ht="15.75" x14ac:dyDescent="0.25">
      <c r="B33" s="88">
        <v>27</v>
      </c>
      <c r="C33" s="95" t="s">
        <v>60</v>
      </c>
      <c r="D33" s="90">
        <v>26.5</v>
      </c>
      <c r="E33" s="91">
        <f t="shared" si="0"/>
        <v>89.830508474576277</v>
      </c>
      <c r="F33" s="90">
        <v>12</v>
      </c>
      <c r="G33" s="92">
        <f t="shared" si="1"/>
        <v>75</v>
      </c>
      <c r="I33" s="98"/>
    </row>
    <row r="34" spans="2:9" ht="15.75" x14ac:dyDescent="0.25">
      <c r="B34" s="88">
        <v>28</v>
      </c>
      <c r="C34" s="89" t="s">
        <v>62</v>
      </c>
      <c r="D34" s="90">
        <v>28.5</v>
      </c>
      <c r="E34" s="91">
        <f t="shared" si="0"/>
        <v>96.610169491525426</v>
      </c>
      <c r="F34" s="90">
        <v>16</v>
      </c>
      <c r="G34" s="92">
        <f t="shared" si="1"/>
        <v>100</v>
      </c>
      <c r="I34" s="98"/>
    </row>
    <row r="35" spans="2:9" ht="15.75" x14ac:dyDescent="0.25">
      <c r="B35" s="88">
        <v>29</v>
      </c>
      <c r="C35" s="89" t="s">
        <v>64</v>
      </c>
      <c r="D35" s="90">
        <v>28.5</v>
      </c>
      <c r="E35" s="91">
        <f t="shared" si="0"/>
        <v>96.610169491525426</v>
      </c>
      <c r="F35" s="90">
        <v>14</v>
      </c>
      <c r="G35" s="92">
        <f t="shared" si="1"/>
        <v>87.5</v>
      </c>
      <c r="I35" s="98"/>
    </row>
    <row r="36" spans="2:9" ht="15.75" x14ac:dyDescent="0.25">
      <c r="B36" s="88">
        <v>30</v>
      </c>
      <c r="C36" s="97" t="s">
        <v>66</v>
      </c>
      <c r="D36" s="90">
        <v>29.5</v>
      </c>
      <c r="E36" s="91">
        <f t="shared" si="0"/>
        <v>100</v>
      </c>
      <c r="F36" s="90">
        <v>14</v>
      </c>
      <c r="G36" s="92">
        <f t="shared" si="1"/>
        <v>87.5</v>
      </c>
      <c r="I36" s="98"/>
    </row>
    <row r="37" spans="2:9" ht="15.75" x14ac:dyDescent="0.25">
      <c r="B37" s="88">
        <v>31</v>
      </c>
      <c r="C37" s="89" t="s">
        <v>68</v>
      </c>
      <c r="D37" s="90">
        <v>28.5</v>
      </c>
      <c r="E37" s="91">
        <f t="shared" si="0"/>
        <v>96.610169491525426</v>
      </c>
      <c r="F37" s="90">
        <v>14</v>
      </c>
      <c r="G37" s="92">
        <f t="shared" si="1"/>
        <v>87.5</v>
      </c>
      <c r="I37" s="98"/>
    </row>
    <row r="38" spans="2:9" ht="15.75" x14ac:dyDescent="0.25">
      <c r="B38" s="88">
        <v>32</v>
      </c>
      <c r="C38" s="89" t="s">
        <v>70</v>
      </c>
      <c r="D38" s="90">
        <v>29.5</v>
      </c>
      <c r="E38" s="91">
        <f t="shared" si="0"/>
        <v>100</v>
      </c>
      <c r="F38" s="90">
        <v>14</v>
      </c>
      <c r="G38" s="92">
        <f t="shared" si="1"/>
        <v>87.5</v>
      </c>
      <c r="I38" s="98"/>
    </row>
    <row r="39" spans="2:9" ht="15.75" x14ac:dyDescent="0.25">
      <c r="B39" s="88">
        <v>33</v>
      </c>
      <c r="C39" s="89" t="s">
        <v>72</v>
      </c>
      <c r="D39" s="90">
        <v>29.5</v>
      </c>
      <c r="E39" s="91">
        <f t="shared" si="0"/>
        <v>100</v>
      </c>
      <c r="F39" s="90">
        <v>16</v>
      </c>
      <c r="G39" s="92">
        <f t="shared" si="1"/>
        <v>100</v>
      </c>
      <c r="I39" s="98"/>
    </row>
    <row r="40" spans="2:9" ht="15.75" x14ac:dyDescent="0.25">
      <c r="B40" s="88">
        <v>34</v>
      </c>
      <c r="C40" s="89" t="s">
        <v>74</v>
      </c>
      <c r="D40" s="99">
        <v>24.5</v>
      </c>
      <c r="E40" s="91">
        <f t="shared" si="0"/>
        <v>83.050847457627114</v>
      </c>
      <c r="F40" s="99">
        <v>14</v>
      </c>
      <c r="G40" s="92">
        <f t="shared" si="1"/>
        <v>87.5</v>
      </c>
      <c r="I40" s="98"/>
    </row>
    <row r="41" spans="2:9" ht="15.75" x14ac:dyDescent="0.25">
      <c r="B41" s="88">
        <v>35</v>
      </c>
      <c r="C41" s="95" t="s">
        <v>76</v>
      </c>
      <c r="D41" s="90">
        <v>24.5</v>
      </c>
      <c r="E41" s="91">
        <f t="shared" si="0"/>
        <v>83.050847457627114</v>
      </c>
      <c r="F41" s="90">
        <v>16</v>
      </c>
      <c r="G41" s="92">
        <f t="shared" si="1"/>
        <v>100</v>
      </c>
      <c r="I41" s="98"/>
    </row>
    <row r="42" spans="2:9" ht="15.75" x14ac:dyDescent="0.25">
      <c r="B42" s="88">
        <v>36</v>
      </c>
      <c r="C42" s="89" t="s">
        <v>78</v>
      </c>
      <c r="D42" s="90">
        <v>29.5</v>
      </c>
      <c r="E42" s="91">
        <f t="shared" si="0"/>
        <v>100</v>
      </c>
      <c r="F42" s="90">
        <v>16</v>
      </c>
      <c r="G42" s="92">
        <f t="shared" si="1"/>
        <v>100</v>
      </c>
      <c r="I42" s="98"/>
    </row>
    <row r="43" spans="2:9" ht="15.75" x14ac:dyDescent="0.25">
      <c r="B43" s="88">
        <v>37</v>
      </c>
      <c r="C43" s="89" t="s">
        <v>80</v>
      </c>
      <c r="D43" s="90">
        <v>27.5</v>
      </c>
      <c r="E43" s="91">
        <f t="shared" si="0"/>
        <v>93.220338983050837</v>
      </c>
      <c r="F43" s="90">
        <v>14</v>
      </c>
      <c r="G43" s="92">
        <f t="shared" si="1"/>
        <v>87.5</v>
      </c>
      <c r="I43" s="98"/>
    </row>
    <row r="44" spans="2:9" ht="15.75" x14ac:dyDescent="0.25">
      <c r="B44" s="88">
        <v>38</v>
      </c>
      <c r="C44" s="89" t="s">
        <v>82</v>
      </c>
      <c r="D44" s="90">
        <v>28.5</v>
      </c>
      <c r="E44" s="91">
        <f t="shared" si="0"/>
        <v>96.610169491525426</v>
      </c>
      <c r="F44" s="90">
        <v>16</v>
      </c>
      <c r="G44" s="92">
        <f t="shared" si="1"/>
        <v>100</v>
      </c>
      <c r="I44" s="98"/>
    </row>
    <row r="45" spans="2:9" ht="15.75" x14ac:dyDescent="0.25">
      <c r="B45" s="88">
        <v>39</v>
      </c>
      <c r="C45" s="89" t="s">
        <v>84</v>
      </c>
      <c r="D45" s="90">
        <v>29.5</v>
      </c>
      <c r="E45" s="91">
        <f t="shared" si="0"/>
        <v>100</v>
      </c>
      <c r="F45" s="90">
        <v>16</v>
      </c>
      <c r="G45" s="92">
        <f t="shared" si="1"/>
        <v>100</v>
      </c>
      <c r="I45" s="98"/>
    </row>
    <row r="46" spans="2:9" ht="15.75" x14ac:dyDescent="0.25">
      <c r="B46" s="88">
        <v>40</v>
      </c>
      <c r="C46" s="89" t="s">
        <v>86</v>
      </c>
      <c r="D46" s="90">
        <v>27.5</v>
      </c>
      <c r="E46" s="91">
        <f t="shared" si="0"/>
        <v>93.220338983050837</v>
      </c>
      <c r="F46" s="90">
        <v>16</v>
      </c>
      <c r="G46" s="92">
        <f t="shared" si="1"/>
        <v>100</v>
      </c>
      <c r="I46" s="98"/>
    </row>
    <row r="47" spans="2:9" ht="15.75" x14ac:dyDescent="0.25">
      <c r="B47" s="88">
        <v>41</v>
      </c>
      <c r="C47" s="89" t="s">
        <v>88</v>
      </c>
      <c r="D47" s="90">
        <v>29.5</v>
      </c>
      <c r="E47" s="91">
        <f t="shared" si="0"/>
        <v>100</v>
      </c>
      <c r="F47" s="90">
        <v>16</v>
      </c>
      <c r="G47" s="92">
        <f t="shared" si="1"/>
        <v>100</v>
      </c>
      <c r="I47" s="98"/>
    </row>
    <row r="48" spans="2:9" ht="15.75" x14ac:dyDescent="0.25">
      <c r="B48" s="88">
        <v>42</v>
      </c>
      <c r="C48" s="89" t="s">
        <v>90</v>
      </c>
      <c r="D48" s="90">
        <v>28.5</v>
      </c>
      <c r="E48" s="91">
        <f t="shared" si="0"/>
        <v>96.610169491525426</v>
      </c>
      <c r="F48" s="90">
        <v>16</v>
      </c>
      <c r="G48" s="92">
        <f t="shared" si="1"/>
        <v>100</v>
      </c>
      <c r="I48" s="98"/>
    </row>
    <row r="49" spans="2:9" ht="15.75" x14ac:dyDescent="0.25">
      <c r="B49" s="88">
        <v>43</v>
      </c>
      <c r="C49" s="89" t="s">
        <v>92</v>
      </c>
      <c r="D49" s="90">
        <v>29.5</v>
      </c>
      <c r="E49" s="91">
        <f t="shared" si="0"/>
        <v>100</v>
      </c>
      <c r="F49" s="90">
        <v>16</v>
      </c>
      <c r="G49" s="92">
        <f t="shared" si="1"/>
        <v>100</v>
      </c>
      <c r="I49" s="98"/>
    </row>
    <row r="50" spans="2:9" ht="15.75" x14ac:dyDescent="0.25">
      <c r="B50" s="88">
        <v>44</v>
      </c>
      <c r="C50" s="89" t="s">
        <v>94</v>
      </c>
      <c r="D50" s="90">
        <v>27.5</v>
      </c>
      <c r="E50" s="91">
        <f t="shared" si="0"/>
        <v>93.220338983050837</v>
      </c>
      <c r="F50" s="90">
        <v>16</v>
      </c>
      <c r="G50" s="92">
        <f t="shared" si="1"/>
        <v>100</v>
      </c>
      <c r="I50" s="98"/>
    </row>
    <row r="51" spans="2:9" ht="15.75" x14ac:dyDescent="0.25">
      <c r="B51" s="88">
        <v>45</v>
      </c>
      <c r="C51" s="89" t="s">
        <v>96</v>
      </c>
      <c r="D51" s="90">
        <v>29.5</v>
      </c>
      <c r="E51" s="91">
        <f t="shared" si="0"/>
        <v>100</v>
      </c>
      <c r="F51" s="90">
        <v>16</v>
      </c>
      <c r="G51" s="92">
        <f t="shared" si="1"/>
        <v>100</v>
      </c>
      <c r="I51" s="98"/>
    </row>
    <row r="52" spans="2:9" ht="16.5" thickBot="1" x14ac:dyDescent="0.3">
      <c r="B52" s="88">
        <v>46</v>
      </c>
      <c r="C52" s="89" t="s">
        <v>98</v>
      </c>
      <c r="D52" s="90">
        <v>29.5</v>
      </c>
      <c r="E52" s="91">
        <f t="shared" si="0"/>
        <v>100</v>
      </c>
      <c r="F52" s="90">
        <v>16</v>
      </c>
      <c r="G52" s="92">
        <f t="shared" si="1"/>
        <v>100</v>
      </c>
      <c r="I52" s="100"/>
    </row>
    <row r="53" spans="2:9" ht="15.75" thickBot="1" x14ac:dyDescent="0.3">
      <c r="B53" s="74" t="s">
        <v>240</v>
      </c>
      <c r="C53" s="75" t="s">
        <v>210</v>
      </c>
      <c r="D53" s="76" t="s">
        <v>241</v>
      </c>
      <c r="E53" s="77"/>
      <c r="F53" s="76" t="s">
        <v>242</v>
      </c>
      <c r="G53" s="77"/>
    </row>
    <row r="54" spans="2:9" s="82" customFormat="1" ht="24.75" thickBot="1" x14ac:dyDescent="0.25">
      <c r="B54" s="78"/>
      <c r="C54" s="79"/>
      <c r="D54" s="80" t="s">
        <v>246</v>
      </c>
      <c r="E54" s="81" t="s">
        <v>244</v>
      </c>
      <c r="F54" s="80" t="s">
        <v>247</v>
      </c>
      <c r="G54" s="81" t="s">
        <v>244</v>
      </c>
    </row>
    <row r="55" spans="2:9" ht="15.75" x14ac:dyDescent="0.25">
      <c r="B55" s="88">
        <v>47</v>
      </c>
      <c r="C55" s="89" t="s">
        <v>100</v>
      </c>
      <c r="D55" s="90">
        <v>28.5</v>
      </c>
      <c r="E55" s="91">
        <f t="shared" si="0"/>
        <v>96.610169491525426</v>
      </c>
      <c r="F55" s="90">
        <v>14</v>
      </c>
      <c r="G55" s="92">
        <f t="shared" si="1"/>
        <v>87.5</v>
      </c>
      <c r="I55" s="100"/>
    </row>
    <row r="56" spans="2:9" ht="15.75" x14ac:dyDescent="0.25">
      <c r="B56" s="88">
        <v>48</v>
      </c>
      <c r="C56" s="89" t="s">
        <v>102</v>
      </c>
      <c r="D56" s="90">
        <v>25.5</v>
      </c>
      <c r="E56" s="91">
        <f t="shared" si="0"/>
        <v>86.440677966101703</v>
      </c>
      <c r="F56" s="90">
        <v>16</v>
      </c>
      <c r="G56" s="92">
        <f t="shared" si="1"/>
        <v>100</v>
      </c>
      <c r="I56" s="100"/>
    </row>
    <row r="57" spans="2:9" ht="15.75" x14ac:dyDescent="0.25">
      <c r="B57" s="88">
        <v>49</v>
      </c>
      <c r="C57" s="89" t="s">
        <v>104</v>
      </c>
      <c r="D57" s="90">
        <v>29.5</v>
      </c>
      <c r="E57" s="91">
        <f t="shared" si="0"/>
        <v>100</v>
      </c>
      <c r="F57" s="90">
        <v>16</v>
      </c>
      <c r="G57" s="92">
        <f t="shared" si="1"/>
        <v>100</v>
      </c>
      <c r="I57" s="100"/>
    </row>
    <row r="58" spans="2:9" ht="15.75" x14ac:dyDescent="0.25">
      <c r="B58" s="88">
        <v>50</v>
      </c>
      <c r="C58" s="97" t="s">
        <v>106</v>
      </c>
      <c r="D58" s="90">
        <v>29.5</v>
      </c>
      <c r="E58" s="91">
        <f t="shared" si="0"/>
        <v>100</v>
      </c>
      <c r="F58" s="90">
        <v>16</v>
      </c>
      <c r="G58" s="92">
        <f t="shared" si="1"/>
        <v>100</v>
      </c>
      <c r="I58" s="100"/>
    </row>
    <row r="59" spans="2:9" ht="15.75" x14ac:dyDescent="0.25">
      <c r="B59" s="88">
        <v>51</v>
      </c>
      <c r="C59" s="89" t="s">
        <v>108</v>
      </c>
      <c r="D59" s="90">
        <v>29.5</v>
      </c>
      <c r="E59" s="91">
        <f t="shared" si="0"/>
        <v>100</v>
      </c>
      <c r="F59" s="90">
        <v>16</v>
      </c>
      <c r="G59" s="92">
        <f t="shared" si="1"/>
        <v>100</v>
      </c>
    </row>
    <row r="60" spans="2:9" ht="15.75" x14ac:dyDescent="0.25">
      <c r="B60" s="101">
        <v>52</v>
      </c>
      <c r="C60" s="102" t="s">
        <v>110</v>
      </c>
      <c r="D60" s="103">
        <v>29.5</v>
      </c>
      <c r="E60" s="91">
        <f t="shared" si="0"/>
        <v>100</v>
      </c>
      <c r="F60" s="103">
        <v>16</v>
      </c>
      <c r="G60" s="92">
        <f t="shared" si="1"/>
        <v>100</v>
      </c>
    </row>
    <row r="61" spans="2:9" ht="15.75" x14ac:dyDescent="0.25">
      <c r="B61" s="88">
        <v>53</v>
      </c>
      <c r="C61" s="89" t="s">
        <v>112</v>
      </c>
      <c r="D61" s="90">
        <v>28.5</v>
      </c>
      <c r="E61" s="91">
        <f t="shared" si="0"/>
        <v>96.610169491525426</v>
      </c>
      <c r="F61" s="90">
        <v>16</v>
      </c>
      <c r="G61" s="92">
        <f t="shared" si="1"/>
        <v>100</v>
      </c>
    </row>
    <row r="62" spans="2:9" ht="15.75" x14ac:dyDescent="0.25">
      <c r="B62" s="88">
        <v>54</v>
      </c>
      <c r="C62" s="89" t="s">
        <v>114</v>
      </c>
      <c r="D62" s="90">
        <v>29.5</v>
      </c>
      <c r="E62" s="91">
        <f t="shared" si="0"/>
        <v>100</v>
      </c>
      <c r="F62" s="90">
        <v>14</v>
      </c>
      <c r="G62" s="92">
        <f t="shared" si="1"/>
        <v>87.5</v>
      </c>
    </row>
    <row r="63" spans="2:9" ht="15.75" x14ac:dyDescent="0.25">
      <c r="B63" s="88">
        <v>55</v>
      </c>
      <c r="C63" s="89" t="s">
        <v>116</v>
      </c>
      <c r="D63" s="90">
        <v>26.5</v>
      </c>
      <c r="E63" s="91">
        <f t="shared" si="0"/>
        <v>89.830508474576277</v>
      </c>
      <c r="F63" s="90">
        <v>12</v>
      </c>
      <c r="G63" s="92">
        <f t="shared" si="1"/>
        <v>75</v>
      </c>
    </row>
    <row r="64" spans="2:9" ht="15.75" x14ac:dyDescent="0.25">
      <c r="B64" s="88">
        <v>56</v>
      </c>
      <c r="C64" s="96" t="s">
        <v>118</v>
      </c>
      <c r="D64" s="90">
        <v>28.5</v>
      </c>
      <c r="E64" s="91">
        <f t="shared" si="0"/>
        <v>96.610169491525426</v>
      </c>
      <c r="F64" s="90">
        <v>12</v>
      </c>
      <c r="G64" s="92">
        <f t="shared" si="1"/>
        <v>75</v>
      </c>
    </row>
    <row r="65" spans="2:7" ht="15.75" x14ac:dyDescent="0.25">
      <c r="B65" s="88">
        <v>57</v>
      </c>
      <c r="C65" s="89" t="s">
        <v>120</v>
      </c>
      <c r="D65" s="90">
        <v>28.5</v>
      </c>
      <c r="E65" s="91">
        <f t="shared" si="0"/>
        <v>96.610169491525426</v>
      </c>
      <c r="F65" s="90">
        <v>16</v>
      </c>
      <c r="G65" s="92">
        <f t="shared" si="1"/>
        <v>100</v>
      </c>
    </row>
    <row r="66" spans="2:7" ht="15.75" x14ac:dyDescent="0.25">
      <c r="B66" s="88">
        <v>58</v>
      </c>
      <c r="C66" s="89" t="s">
        <v>122</v>
      </c>
      <c r="D66" s="90">
        <v>29.5</v>
      </c>
      <c r="E66" s="91">
        <f t="shared" si="0"/>
        <v>100</v>
      </c>
      <c r="F66" s="90">
        <v>16</v>
      </c>
      <c r="G66" s="92">
        <f t="shared" si="1"/>
        <v>100</v>
      </c>
    </row>
    <row r="67" spans="2:7" ht="15.75" x14ac:dyDescent="0.25">
      <c r="B67" s="88">
        <v>59</v>
      </c>
      <c r="C67" s="89" t="s">
        <v>124</v>
      </c>
      <c r="D67" s="90">
        <v>29.5</v>
      </c>
      <c r="E67" s="91">
        <f t="shared" si="0"/>
        <v>100</v>
      </c>
      <c r="F67" s="90">
        <v>16</v>
      </c>
      <c r="G67" s="92">
        <f t="shared" si="1"/>
        <v>100</v>
      </c>
    </row>
    <row r="68" spans="2:7" ht="15.75" x14ac:dyDescent="0.25">
      <c r="B68" s="88">
        <v>60</v>
      </c>
      <c r="C68" s="96" t="s">
        <v>126</v>
      </c>
      <c r="D68" s="90">
        <v>28.5</v>
      </c>
      <c r="E68" s="91">
        <f t="shared" si="0"/>
        <v>96.610169491525426</v>
      </c>
      <c r="F68" s="90">
        <v>14</v>
      </c>
      <c r="G68" s="92">
        <f t="shared" si="1"/>
        <v>87.5</v>
      </c>
    </row>
    <row r="69" spans="2:7" ht="15.75" x14ac:dyDescent="0.25">
      <c r="B69" s="88">
        <v>61</v>
      </c>
      <c r="C69" s="89" t="s">
        <v>128</v>
      </c>
      <c r="D69" s="90">
        <v>27.5</v>
      </c>
      <c r="E69" s="91">
        <f t="shared" si="0"/>
        <v>93.220338983050837</v>
      </c>
      <c r="F69" s="90">
        <v>16</v>
      </c>
      <c r="G69" s="92">
        <f t="shared" si="1"/>
        <v>100</v>
      </c>
    </row>
    <row r="70" spans="2:7" ht="15.75" x14ac:dyDescent="0.25">
      <c r="B70" s="88">
        <v>62</v>
      </c>
      <c r="C70" s="89" t="s">
        <v>130</v>
      </c>
      <c r="D70" s="90">
        <v>26.5</v>
      </c>
      <c r="E70" s="91">
        <f t="shared" si="0"/>
        <v>89.830508474576277</v>
      </c>
      <c r="F70" s="90">
        <v>10</v>
      </c>
      <c r="G70" s="92">
        <f t="shared" si="1"/>
        <v>62.5</v>
      </c>
    </row>
    <row r="71" spans="2:7" ht="15.75" x14ac:dyDescent="0.25">
      <c r="B71" s="88">
        <v>63</v>
      </c>
      <c r="C71" s="89" t="s">
        <v>132</v>
      </c>
      <c r="D71" s="90">
        <v>27.5</v>
      </c>
      <c r="E71" s="91">
        <f t="shared" si="0"/>
        <v>93.220338983050837</v>
      </c>
      <c r="F71" s="90">
        <v>16</v>
      </c>
      <c r="G71" s="92">
        <f t="shared" si="1"/>
        <v>100</v>
      </c>
    </row>
    <row r="72" spans="2:7" ht="15.75" x14ac:dyDescent="0.25">
      <c r="B72" s="88">
        <v>64</v>
      </c>
      <c r="C72" s="89" t="s">
        <v>134</v>
      </c>
      <c r="D72" s="90">
        <v>29.5</v>
      </c>
      <c r="E72" s="91">
        <f t="shared" si="0"/>
        <v>100</v>
      </c>
      <c r="F72" s="90">
        <v>16</v>
      </c>
      <c r="G72" s="92">
        <f t="shared" si="1"/>
        <v>100</v>
      </c>
    </row>
    <row r="73" spans="2:7" ht="15.75" x14ac:dyDescent="0.25">
      <c r="B73" s="88">
        <v>65</v>
      </c>
      <c r="C73" s="95" t="s">
        <v>136</v>
      </c>
      <c r="D73" s="90">
        <v>27.5</v>
      </c>
      <c r="E73" s="91">
        <f t="shared" si="0"/>
        <v>93.220338983050837</v>
      </c>
      <c r="F73" s="90">
        <v>14</v>
      </c>
      <c r="G73" s="92">
        <f t="shared" si="1"/>
        <v>87.5</v>
      </c>
    </row>
    <row r="74" spans="2:7" ht="15.75" x14ac:dyDescent="0.25">
      <c r="B74" s="88">
        <v>66</v>
      </c>
      <c r="C74" s="89" t="s">
        <v>138</v>
      </c>
      <c r="D74" s="90">
        <v>28.5</v>
      </c>
      <c r="E74" s="91">
        <f t="shared" si="0"/>
        <v>96.610169491525426</v>
      </c>
      <c r="F74" s="90">
        <v>14</v>
      </c>
      <c r="G74" s="92">
        <f t="shared" si="1"/>
        <v>87.5</v>
      </c>
    </row>
    <row r="75" spans="2:7" ht="15.75" x14ac:dyDescent="0.25">
      <c r="B75" s="88">
        <v>67</v>
      </c>
      <c r="C75" s="89" t="s">
        <v>140</v>
      </c>
      <c r="D75" s="90">
        <v>29.5</v>
      </c>
      <c r="E75" s="91">
        <f t="shared" ref="E75:E108" si="2">D75/29.5*100</f>
        <v>100</v>
      </c>
      <c r="F75" s="90">
        <v>16</v>
      </c>
      <c r="G75" s="92">
        <f t="shared" ref="G75:G107" si="3">F75/16*100</f>
        <v>100</v>
      </c>
    </row>
    <row r="76" spans="2:7" ht="15.75" x14ac:dyDescent="0.25">
      <c r="B76" s="88">
        <v>68</v>
      </c>
      <c r="C76" s="89" t="s">
        <v>142</v>
      </c>
      <c r="D76" s="90">
        <v>29.5</v>
      </c>
      <c r="E76" s="91">
        <f t="shared" si="2"/>
        <v>100</v>
      </c>
      <c r="F76" s="90">
        <v>16</v>
      </c>
      <c r="G76" s="92">
        <f t="shared" si="3"/>
        <v>100</v>
      </c>
    </row>
    <row r="77" spans="2:7" ht="15.75" x14ac:dyDescent="0.25">
      <c r="B77" s="88">
        <v>69</v>
      </c>
      <c r="C77" s="89" t="s">
        <v>144</v>
      </c>
      <c r="D77" s="90">
        <v>28.5</v>
      </c>
      <c r="E77" s="91">
        <f t="shared" si="2"/>
        <v>96.610169491525426</v>
      </c>
      <c r="F77" s="90">
        <v>16</v>
      </c>
      <c r="G77" s="92">
        <f t="shared" si="3"/>
        <v>100</v>
      </c>
    </row>
    <row r="78" spans="2:7" ht="15.75" x14ac:dyDescent="0.25">
      <c r="B78" s="88">
        <v>70</v>
      </c>
      <c r="C78" s="89" t="s">
        <v>146</v>
      </c>
      <c r="D78" s="90">
        <v>27.5</v>
      </c>
      <c r="E78" s="91">
        <f t="shared" si="2"/>
        <v>93.220338983050837</v>
      </c>
      <c r="F78" s="90">
        <v>16</v>
      </c>
      <c r="G78" s="92">
        <f t="shared" si="3"/>
        <v>100</v>
      </c>
    </row>
    <row r="79" spans="2:7" ht="15.75" x14ac:dyDescent="0.25">
      <c r="B79" s="88">
        <v>71</v>
      </c>
      <c r="C79" s="89" t="s">
        <v>148</v>
      </c>
      <c r="D79" s="90">
        <v>29.5</v>
      </c>
      <c r="E79" s="91">
        <f t="shared" si="2"/>
        <v>100</v>
      </c>
      <c r="F79" s="90">
        <v>16</v>
      </c>
      <c r="G79" s="92">
        <f t="shared" si="3"/>
        <v>100</v>
      </c>
    </row>
    <row r="80" spans="2:7" ht="15.75" x14ac:dyDescent="0.25">
      <c r="B80" s="88">
        <v>72</v>
      </c>
      <c r="C80" s="89" t="s">
        <v>150</v>
      </c>
      <c r="D80" s="90">
        <v>28.5</v>
      </c>
      <c r="E80" s="91">
        <f t="shared" si="2"/>
        <v>96.610169491525426</v>
      </c>
      <c r="F80" s="90">
        <v>16</v>
      </c>
      <c r="G80" s="92">
        <f t="shared" si="3"/>
        <v>100</v>
      </c>
    </row>
    <row r="81" spans="2:7" ht="15.75" x14ac:dyDescent="0.25">
      <c r="B81" s="88">
        <v>73</v>
      </c>
      <c r="C81" s="89" t="s">
        <v>152</v>
      </c>
      <c r="D81" s="90">
        <v>29.5</v>
      </c>
      <c r="E81" s="91">
        <f t="shared" si="2"/>
        <v>100</v>
      </c>
      <c r="F81" s="90">
        <v>16</v>
      </c>
      <c r="G81" s="92">
        <f t="shared" si="3"/>
        <v>100</v>
      </c>
    </row>
    <row r="82" spans="2:7" ht="15.75" x14ac:dyDescent="0.25">
      <c r="B82" s="88">
        <v>74</v>
      </c>
      <c r="C82" s="89" t="s">
        <v>154</v>
      </c>
      <c r="D82" s="90">
        <v>29.5</v>
      </c>
      <c r="E82" s="91">
        <f t="shared" si="2"/>
        <v>100</v>
      </c>
      <c r="F82" s="90">
        <v>16</v>
      </c>
      <c r="G82" s="92">
        <f t="shared" si="3"/>
        <v>100</v>
      </c>
    </row>
    <row r="83" spans="2:7" ht="15.75" x14ac:dyDescent="0.25">
      <c r="B83" s="88">
        <v>75</v>
      </c>
      <c r="C83" s="89" t="s">
        <v>156</v>
      </c>
      <c r="D83" s="90">
        <v>29.5</v>
      </c>
      <c r="E83" s="91">
        <f t="shared" si="2"/>
        <v>100</v>
      </c>
      <c r="F83" s="90">
        <v>16</v>
      </c>
      <c r="G83" s="92">
        <f t="shared" si="3"/>
        <v>100</v>
      </c>
    </row>
    <row r="84" spans="2:7" ht="15.75" x14ac:dyDescent="0.25">
      <c r="B84" s="88">
        <v>76</v>
      </c>
      <c r="C84" s="89" t="s">
        <v>158</v>
      </c>
      <c r="D84" s="90">
        <v>29.5</v>
      </c>
      <c r="E84" s="91">
        <f t="shared" si="2"/>
        <v>100</v>
      </c>
      <c r="F84" s="90">
        <v>16</v>
      </c>
      <c r="G84" s="92">
        <f t="shared" si="3"/>
        <v>100</v>
      </c>
    </row>
    <row r="85" spans="2:7" ht="15.75" x14ac:dyDescent="0.25">
      <c r="B85" s="88">
        <v>77</v>
      </c>
      <c r="C85" s="89" t="s">
        <v>160</v>
      </c>
      <c r="D85" s="90">
        <v>27.5</v>
      </c>
      <c r="E85" s="91">
        <f t="shared" si="2"/>
        <v>93.220338983050837</v>
      </c>
      <c r="F85" s="90">
        <v>12</v>
      </c>
      <c r="G85" s="92">
        <f t="shared" si="3"/>
        <v>75</v>
      </c>
    </row>
    <row r="86" spans="2:7" ht="15.75" x14ac:dyDescent="0.25">
      <c r="B86" s="88">
        <v>78</v>
      </c>
      <c r="C86" s="89" t="s">
        <v>162</v>
      </c>
      <c r="D86" s="90">
        <v>27.5</v>
      </c>
      <c r="E86" s="91">
        <f t="shared" si="2"/>
        <v>93.220338983050837</v>
      </c>
      <c r="F86" s="90">
        <v>14</v>
      </c>
      <c r="G86" s="92">
        <f t="shared" si="3"/>
        <v>87.5</v>
      </c>
    </row>
    <row r="87" spans="2:7" ht="15.75" x14ac:dyDescent="0.25">
      <c r="B87" s="88">
        <v>79</v>
      </c>
      <c r="C87" s="89" t="s">
        <v>164</v>
      </c>
      <c r="D87" s="90">
        <v>28.5</v>
      </c>
      <c r="E87" s="91">
        <f t="shared" si="2"/>
        <v>96.610169491525426</v>
      </c>
      <c r="F87" s="90">
        <v>16</v>
      </c>
      <c r="G87" s="92">
        <f t="shared" si="3"/>
        <v>100</v>
      </c>
    </row>
    <row r="88" spans="2:7" ht="15.75" x14ac:dyDescent="0.25">
      <c r="B88" s="88">
        <v>80</v>
      </c>
      <c r="C88" s="89" t="s">
        <v>166</v>
      </c>
      <c r="D88" s="90">
        <v>28.5</v>
      </c>
      <c r="E88" s="91">
        <f t="shared" si="2"/>
        <v>96.610169491525426</v>
      </c>
      <c r="F88" s="90">
        <v>14</v>
      </c>
      <c r="G88" s="92">
        <f t="shared" si="3"/>
        <v>87.5</v>
      </c>
    </row>
    <row r="89" spans="2:7" ht="15.75" x14ac:dyDescent="0.25">
      <c r="B89" s="88">
        <v>81</v>
      </c>
      <c r="C89" s="89" t="s">
        <v>168</v>
      </c>
      <c r="D89" s="90">
        <v>26.5</v>
      </c>
      <c r="E89" s="91">
        <f t="shared" si="2"/>
        <v>89.830508474576277</v>
      </c>
      <c r="F89" s="90">
        <v>12</v>
      </c>
      <c r="G89" s="92">
        <f t="shared" si="3"/>
        <v>75</v>
      </c>
    </row>
    <row r="90" spans="2:7" ht="15.75" x14ac:dyDescent="0.25">
      <c r="B90" s="88">
        <v>82</v>
      </c>
      <c r="C90" s="97" t="s">
        <v>170</v>
      </c>
      <c r="D90" s="90">
        <v>28.5</v>
      </c>
      <c r="E90" s="91">
        <f t="shared" si="2"/>
        <v>96.610169491525426</v>
      </c>
      <c r="F90" s="90">
        <v>16</v>
      </c>
      <c r="G90" s="92">
        <f t="shared" si="3"/>
        <v>100</v>
      </c>
    </row>
    <row r="91" spans="2:7" ht="15.75" x14ac:dyDescent="0.25">
      <c r="B91" s="88">
        <v>83</v>
      </c>
      <c r="C91" s="89" t="s">
        <v>172</v>
      </c>
      <c r="D91" s="90">
        <v>24.5</v>
      </c>
      <c r="E91" s="91">
        <f t="shared" si="2"/>
        <v>83.050847457627114</v>
      </c>
      <c r="F91" s="90">
        <v>16</v>
      </c>
      <c r="G91" s="92">
        <f t="shared" si="3"/>
        <v>100</v>
      </c>
    </row>
    <row r="92" spans="2:7" ht="15.75" x14ac:dyDescent="0.25">
      <c r="B92" s="88">
        <v>84</v>
      </c>
      <c r="C92" s="89" t="s">
        <v>174</v>
      </c>
      <c r="D92" s="90">
        <v>29.5</v>
      </c>
      <c r="E92" s="91">
        <f t="shared" si="2"/>
        <v>100</v>
      </c>
      <c r="F92" s="90">
        <v>16</v>
      </c>
      <c r="G92" s="92">
        <f t="shared" si="3"/>
        <v>100</v>
      </c>
    </row>
    <row r="93" spans="2:7" ht="15.75" x14ac:dyDescent="0.25">
      <c r="B93" s="88">
        <v>85</v>
      </c>
      <c r="C93" s="89" t="s">
        <v>176</v>
      </c>
      <c r="D93" s="90">
        <v>29.5</v>
      </c>
      <c r="E93" s="91">
        <f t="shared" si="2"/>
        <v>100</v>
      </c>
      <c r="F93" s="90">
        <v>16</v>
      </c>
      <c r="G93" s="92">
        <f t="shared" si="3"/>
        <v>100</v>
      </c>
    </row>
    <row r="94" spans="2:7" ht="15.75" x14ac:dyDescent="0.25">
      <c r="B94" s="88">
        <v>86</v>
      </c>
      <c r="C94" s="89" t="s">
        <v>178</v>
      </c>
      <c r="D94" s="90">
        <v>29.5</v>
      </c>
      <c r="E94" s="91">
        <f t="shared" si="2"/>
        <v>100</v>
      </c>
      <c r="F94" s="90">
        <v>16</v>
      </c>
      <c r="G94" s="92">
        <f t="shared" si="3"/>
        <v>100</v>
      </c>
    </row>
    <row r="95" spans="2:7" ht="15.75" x14ac:dyDescent="0.25">
      <c r="B95" s="88">
        <v>87</v>
      </c>
      <c r="C95" s="89" t="s">
        <v>180</v>
      </c>
      <c r="D95" s="90">
        <v>28.5</v>
      </c>
      <c r="E95" s="91">
        <f t="shared" si="2"/>
        <v>96.610169491525426</v>
      </c>
      <c r="F95" s="90">
        <v>14</v>
      </c>
      <c r="G95" s="92">
        <f t="shared" si="3"/>
        <v>87.5</v>
      </c>
    </row>
    <row r="96" spans="2:7" ht="15.75" x14ac:dyDescent="0.25">
      <c r="B96" s="88">
        <v>88</v>
      </c>
      <c r="C96" s="95" t="s">
        <v>182</v>
      </c>
      <c r="D96" s="90">
        <v>29.5</v>
      </c>
      <c r="E96" s="91">
        <f t="shared" si="2"/>
        <v>100</v>
      </c>
      <c r="F96" s="90">
        <v>16</v>
      </c>
      <c r="G96" s="92">
        <f t="shared" si="3"/>
        <v>100</v>
      </c>
    </row>
    <row r="97" spans="2:7" ht="15.75" x14ac:dyDescent="0.25">
      <c r="B97" s="88">
        <v>89</v>
      </c>
      <c r="C97" s="89" t="s">
        <v>184</v>
      </c>
      <c r="D97" s="90">
        <v>29.5</v>
      </c>
      <c r="E97" s="91">
        <f t="shared" si="2"/>
        <v>100</v>
      </c>
      <c r="F97" s="90">
        <v>16</v>
      </c>
      <c r="G97" s="92">
        <f t="shared" si="3"/>
        <v>100</v>
      </c>
    </row>
    <row r="98" spans="2:7" ht="15.75" x14ac:dyDescent="0.25">
      <c r="B98" s="88">
        <v>90</v>
      </c>
      <c r="C98" s="89" t="s">
        <v>186</v>
      </c>
      <c r="D98" s="90">
        <v>26.5</v>
      </c>
      <c r="E98" s="91">
        <f t="shared" si="2"/>
        <v>89.830508474576277</v>
      </c>
      <c r="F98" s="90">
        <v>16</v>
      </c>
      <c r="G98" s="92">
        <f t="shared" si="3"/>
        <v>100</v>
      </c>
    </row>
    <row r="99" spans="2:7" ht="15.75" x14ac:dyDescent="0.25">
      <c r="B99" s="88">
        <v>91</v>
      </c>
      <c r="C99" s="95" t="s">
        <v>188</v>
      </c>
      <c r="D99" s="90">
        <v>29.5</v>
      </c>
      <c r="E99" s="91">
        <f t="shared" si="2"/>
        <v>100</v>
      </c>
      <c r="F99" s="90">
        <v>16</v>
      </c>
      <c r="G99" s="92">
        <f t="shared" si="3"/>
        <v>100</v>
      </c>
    </row>
    <row r="100" spans="2:7" ht="15.75" x14ac:dyDescent="0.25">
      <c r="B100" s="88">
        <v>92</v>
      </c>
      <c r="C100" s="89" t="s">
        <v>190</v>
      </c>
      <c r="D100" s="90">
        <v>28.5</v>
      </c>
      <c r="E100" s="91">
        <f t="shared" si="2"/>
        <v>96.610169491525426</v>
      </c>
      <c r="F100" s="90">
        <v>14</v>
      </c>
      <c r="G100" s="92">
        <f t="shared" si="3"/>
        <v>87.5</v>
      </c>
    </row>
    <row r="101" spans="2:7" ht="15.75" x14ac:dyDescent="0.25">
      <c r="B101" s="88">
        <v>93</v>
      </c>
      <c r="C101" s="89" t="s">
        <v>192</v>
      </c>
      <c r="D101" s="90">
        <v>29.5</v>
      </c>
      <c r="E101" s="91">
        <f t="shared" si="2"/>
        <v>100</v>
      </c>
      <c r="F101" s="90">
        <v>16</v>
      </c>
      <c r="G101" s="92">
        <f t="shared" si="3"/>
        <v>100</v>
      </c>
    </row>
    <row r="102" spans="2:7" ht="15.75" x14ac:dyDescent="0.25">
      <c r="B102" s="88">
        <v>94</v>
      </c>
      <c r="C102" s="89" t="s">
        <v>194</v>
      </c>
      <c r="D102" s="90">
        <v>28.5</v>
      </c>
      <c r="E102" s="91">
        <f t="shared" si="2"/>
        <v>96.610169491525426</v>
      </c>
      <c r="F102" s="90">
        <v>16</v>
      </c>
      <c r="G102" s="92">
        <f t="shared" si="3"/>
        <v>100</v>
      </c>
    </row>
    <row r="103" spans="2:7" ht="15.75" x14ac:dyDescent="0.25">
      <c r="B103" s="88">
        <v>95</v>
      </c>
      <c r="C103" s="95" t="s">
        <v>196</v>
      </c>
      <c r="D103" s="90">
        <v>29.5</v>
      </c>
      <c r="E103" s="91">
        <f t="shared" si="2"/>
        <v>100</v>
      </c>
      <c r="F103" s="90">
        <v>16</v>
      </c>
      <c r="G103" s="92">
        <f t="shared" si="3"/>
        <v>100</v>
      </c>
    </row>
    <row r="104" spans="2:7" ht="15.75" x14ac:dyDescent="0.25">
      <c r="B104" s="88">
        <v>96</v>
      </c>
      <c r="C104" s="89" t="s">
        <v>198</v>
      </c>
      <c r="D104" s="90">
        <v>24.5</v>
      </c>
      <c r="E104" s="91">
        <f t="shared" si="2"/>
        <v>83.050847457627114</v>
      </c>
      <c r="F104" s="90">
        <v>10</v>
      </c>
      <c r="G104" s="92">
        <f t="shared" si="3"/>
        <v>62.5</v>
      </c>
    </row>
    <row r="105" spans="2:7" ht="15.75" x14ac:dyDescent="0.25">
      <c r="B105" s="88">
        <v>97</v>
      </c>
      <c r="C105" s="89" t="s">
        <v>200</v>
      </c>
      <c r="D105" s="90">
        <v>29.5</v>
      </c>
      <c r="E105" s="91">
        <f t="shared" si="2"/>
        <v>100</v>
      </c>
      <c r="F105" s="90">
        <v>16</v>
      </c>
      <c r="G105" s="92">
        <f t="shared" si="3"/>
        <v>100</v>
      </c>
    </row>
    <row r="106" spans="2:7" ht="15.75" x14ac:dyDescent="0.25">
      <c r="B106" s="88">
        <v>98</v>
      </c>
      <c r="C106" s="89" t="s">
        <v>202</v>
      </c>
      <c r="D106" s="90">
        <v>29.5</v>
      </c>
      <c r="E106" s="91">
        <f t="shared" si="2"/>
        <v>100</v>
      </c>
      <c r="F106" s="90">
        <v>16</v>
      </c>
      <c r="G106" s="92">
        <f t="shared" si="3"/>
        <v>100</v>
      </c>
    </row>
    <row r="107" spans="2:7" ht="15.75" x14ac:dyDescent="0.25">
      <c r="B107" s="88">
        <v>99</v>
      </c>
      <c r="C107" s="89" t="s">
        <v>204</v>
      </c>
      <c r="D107" s="90">
        <v>27.5</v>
      </c>
      <c r="E107" s="91">
        <f t="shared" si="2"/>
        <v>93.220338983050837</v>
      </c>
      <c r="F107" s="90">
        <v>16</v>
      </c>
      <c r="G107" s="92">
        <f t="shared" si="3"/>
        <v>100</v>
      </c>
    </row>
    <row r="108" spans="2:7" ht="16.5" thickBot="1" x14ac:dyDescent="0.3">
      <c r="B108" s="104">
        <v>100</v>
      </c>
      <c r="C108" s="105" t="s">
        <v>206</v>
      </c>
      <c r="D108" s="106">
        <v>27.5</v>
      </c>
      <c r="E108" s="107">
        <f t="shared" si="2"/>
        <v>93.220338983050837</v>
      </c>
      <c r="F108" s="106">
        <v>12</v>
      </c>
      <c r="G108" s="108">
        <f>F108/16*100</f>
        <v>75</v>
      </c>
    </row>
    <row r="109" spans="2:7" ht="15.75" x14ac:dyDescent="0.3">
      <c r="B109" s="109"/>
    </row>
    <row r="110" spans="2:7" x14ac:dyDescent="0.25">
      <c r="B110" s="70" t="s">
        <v>248</v>
      </c>
    </row>
    <row r="111" spans="2:7" x14ac:dyDescent="0.25">
      <c r="B111" s="110" t="s">
        <v>249</v>
      </c>
      <c r="C111" s="110"/>
      <c r="D111" s="110"/>
    </row>
    <row r="112" spans="2:7" x14ac:dyDescent="0.25">
      <c r="B112" s="110" t="s">
        <v>250</v>
      </c>
      <c r="C112" s="110"/>
      <c r="D112" s="110"/>
    </row>
    <row r="113" spans="2:4" x14ac:dyDescent="0.25">
      <c r="B113" s="110" t="s">
        <v>251</v>
      </c>
      <c r="C113" s="110"/>
      <c r="D113" s="110"/>
    </row>
    <row r="114" spans="2:4" x14ac:dyDescent="0.25">
      <c r="B114" s="110" t="s">
        <v>252</v>
      </c>
      <c r="C114" s="110"/>
      <c r="D114" s="110"/>
    </row>
    <row r="115" spans="2:4" x14ac:dyDescent="0.25">
      <c r="B115" s="110" t="s">
        <v>253</v>
      </c>
      <c r="C115" s="110"/>
      <c r="D115" s="110"/>
    </row>
    <row r="116" spans="2:4" x14ac:dyDescent="0.25">
      <c r="B116" s="111" t="s">
        <v>254</v>
      </c>
      <c r="C116" s="110"/>
      <c r="D116" s="110"/>
    </row>
    <row r="117" spans="2:4" x14ac:dyDescent="0.25">
      <c r="B117" s="112" t="s">
        <v>255</v>
      </c>
      <c r="C117" s="110"/>
      <c r="D117" s="110"/>
    </row>
  </sheetData>
  <mergeCells count="12">
    <mergeCell ref="B53:B54"/>
    <mergeCell ref="C53:C54"/>
    <mergeCell ref="D53:E53"/>
    <mergeCell ref="F53:G53"/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BIOCHEM</vt:lpstr>
      <vt:lpstr>COMMUNITY</vt:lpstr>
      <vt:lpstr>anatomy</vt:lpstr>
      <vt:lpstr>PHYSIOLOGY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Neethu Dominic</cp:lastModifiedBy>
  <dcterms:created xsi:type="dcterms:W3CDTF">2018-03-05T10:29:05Z</dcterms:created>
  <dcterms:modified xsi:type="dcterms:W3CDTF">2018-03-09T05:32:34Z</dcterms:modified>
</cp:coreProperties>
</file>